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5700" activeTab="0"/>
  </bookViews>
  <sheets>
    <sheet name="Társulás bevételei " sheetId="1" r:id="rId1"/>
    <sheet name="Társulás kiadásai" sheetId="2" r:id="rId2"/>
    <sheet name="Kistérségi Iroda " sheetId="3" r:id="rId3"/>
    <sheet name="Központi ügy és fogorv.ügy" sheetId="4" r:id="rId4"/>
  </sheets>
  <externalReferences>
    <externalReference r:id="rId7"/>
  </externalReferences>
  <definedNames>
    <definedName name="onev">'[1]kod'!$BT$34:$BT$3184</definedName>
  </definedNames>
  <calcPr fullCalcOnLoad="1"/>
</workbook>
</file>

<file path=xl/sharedStrings.xml><?xml version="1.0" encoding="utf-8"?>
<sst xmlns="http://schemas.openxmlformats.org/spreadsheetml/2006/main" count="191" uniqueCount="164">
  <si>
    <t xml:space="preserve">adatok Ft-ban </t>
  </si>
  <si>
    <t>Település</t>
  </si>
  <si>
    <t>Lakosságszám fogorvosi ügyelethez</t>
  </si>
  <si>
    <t>Települési hozzáj. fogorvosi ügyelethez</t>
  </si>
  <si>
    <t>Lakosságszám központi ügyelethez</t>
  </si>
  <si>
    <t>Települési hozzáj. központi ügyelethez</t>
  </si>
  <si>
    <t>Települési hozzájárulás összesen</t>
  </si>
  <si>
    <t>Besenyszög</t>
  </si>
  <si>
    <t>Csataszög</t>
  </si>
  <si>
    <t xml:space="preserve">Hunyadfalva </t>
  </si>
  <si>
    <t xml:space="preserve">Kőtelek </t>
  </si>
  <si>
    <t>Martfű</t>
  </si>
  <si>
    <t xml:space="preserve">Nagykörű </t>
  </si>
  <si>
    <t xml:space="preserve">Rákóczifalva </t>
  </si>
  <si>
    <t>Rákócziújfalu</t>
  </si>
  <si>
    <t xml:space="preserve">Szászberek </t>
  </si>
  <si>
    <t xml:space="preserve">Szolnok </t>
  </si>
  <si>
    <t xml:space="preserve">Tiszajenő </t>
  </si>
  <si>
    <t xml:space="preserve">Tiszasüly </t>
  </si>
  <si>
    <t>Tiszavárkony</t>
  </si>
  <si>
    <t xml:space="preserve">Tószeg </t>
  </si>
  <si>
    <t xml:space="preserve">Újszász </t>
  </si>
  <si>
    <t xml:space="preserve">Vezseny </t>
  </si>
  <si>
    <t>Zagyvarékas</t>
  </si>
  <si>
    <t>Szajol</t>
  </si>
  <si>
    <t>Összesen</t>
  </si>
  <si>
    <t xml:space="preserve"> </t>
  </si>
  <si>
    <t>Bevétel alakulása</t>
  </si>
  <si>
    <t>Adatok Ft-ban</t>
  </si>
  <si>
    <t>OEP fin. alapösszege</t>
  </si>
  <si>
    <t>OEP fin. alapössze</t>
  </si>
  <si>
    <t>OEP fin. telj.ar.összege</t>
  </si>
  <si>
    <t>tényleges elszám. szerint</t>
  </si>
  <si>
    <t>Települési hozzájár.</t>
  </si>
  <si>
    <t>Bevétel összesen</t>
  </si>
  <si>
    <t>Vállalkozói díj</t>
  </si>
  <si>
    <t>Kiadások összesen</t>
  </si>
  <si>
    <t>Feladat megnevezés</t>
  </si>
  <si>
    <t>Igazgatási tevékenység( társulás, munkaszervezet)</t>
  </si>
  <si>
    <t xml:space="preserve">Közoktatási feladat támogatása iskolafenntartó </t>
  </si>
  <si>
    <t xml:space="preserve">Közoktatási feladat támogatása (ped.szak. szolg.) </t>
  </si>
  <si>
    <t>Belső ellenőrzés</t>
  </si>
  <si>
    <t>Jelzőrendszeres h. s. ny.  bérleti díj</t>
  </si>
  <si>
    <t>Működési tartalék</t>
  </si>
  <si>
    <t>Mindösszesen</t>
  </si>
  <si>
    <t xml:space="preserve">Település </t>
  </si>
  <si>
    <t>Lakosság szám</t>
  </si>
  <si>
    <t xml:space="preserve">Tagdíj 80,- Ft/fő </t>
  </si>
  <si>
    <t>Hunyadfalva</t>
  </si>
  <si>
    <t>Kőtelek</t>
  </si>
  <si>
    <t>Nagykörű</t>
  </si>
  <si>
    <t>Rákóczifalva</t>
  </si>
  <si>
    <t>Szászberek</t>
  </si>
  <si>
    <t>Szolnok</t>
  </si>
  <si>
    <t>Tiszajenő</t>
  </si>
  <si>
    <t>Tiszasüly</t>
  </si>
  <si>
    <t>Tószeg</t>
  </si>
  <si>
    <t>Újszász</t>
  </si>
  <si>
    <t>Vezseny</t>
  </si>
  <si>
    <t xml:space="preserve">Összesen </t>
  </si>
  <si>
    <t>Állami hozzájárulás</t>
  </si>
  <si>
    <t xml:space="preserve">Egyéb bevétel </t>
  </si>
  <si>
    <t>Bevételek összesen</t>
  </si>
  <si>
    <t>Központi orvosi ügyelet</t>
  </si>
  <si>
    <t xml:space="preserve">Fogorvosi ügyelet </t>
  </si>
  <si>
    <t>adatok eFt-ban</t>
  </si>
  <si>
    <t xml:space="preserve">                              Szolnoki Kistérség Többcélú Társulása</t>
  </si>
  <si>
    <t xml:space="preserve">                                2009. évi központi kiadás részletezése                                                                                                                                                                                                                   </t>
  </si>
  <si>
    <t>2. számú melléklet</t>
  </si>
  <si>
    <t xml:space="preserve">ezer Ft-ban </t>
  </si>
  <si>
    <t>E FT-ban</t>
  </si>
  <si>
    <t>Kiadási jogcímek</t>
  </si>
  <si>
    <t>Kiadási jogcím</t>
  </si>
  <si>
    <t>Önkormányzati hozzájár.</t>
  </si>
  <si>
    <t xml:space="preserve">Személyi juttatás </t>
  </si>
  <si>
    <t>Munkaadó  járulékai</t>
  </si>
  <si>
    <t>Dologi kiadások</t>
  </si>
  <si>
    <t xml:space="preserve">Felhalmozási kiadások </t>
  </si>
  <si>
    <t>Működési célú pénzeszk. átadás</t>
  </si>
  <si>
    <t xml:space="preserve">Tartalék </t>
  </si>
  <si>
    <t xml:space="preserve">   - Kőtelek </t>
  </si>
  <si>
    <t xml:space="preserve">   - Martfű </t>
  </si>
  <si>
    <t xml:space="preserve">   - Besenyszög </t>
  </si>
  <si>
    <t xml:space="preserve">   - Tószeg </t>
  </si>
  <si>
    <t>Közoktatási feladat támogatása</t>
  </si>
  <si>
    <t xml:space="preserve">   - Szolnok </t>
  </si>
  <si>
    <t xml:space="preserve">   - Újszász  </t>
  </si>
  <si>
    <t>Belső ellenőrzés (Szolnok)</t>
  </si>
  <si>
    <t>Fogorvosi ügyelet</t>
  </si>
  <si>
    <t>Fogorvosi ügyelet 2010. évi költségvetése</t>
  </si>
  <si>
    <t>Központi ügyelet 2010. évi költségvetése</t>
  </si>
  <si>
    <t>12*175 000 Ft=2 100 00 Ft</t>
  </si>
  <si>
    <t>12*335 000 Ft=4 020 000 Ft</t>
  </si>
  <si>
    <t>12*505 000Ft=6 060 000 Ft</t>
  </si>
  <si>
    <t>Rezsi áfa 12*25 000*0,2</t>
  </si>
  <si>
    <t xml:space="preserve">2010. év  </t>
  </si>
  <si>
    <t>2010. évi előir. összesen</t>
  </si>
  <si>
    <t xml:space="preserve">    - Kőtelek </t>
  </si>
  <si>
    <t>Tagönkorm. hozzájár.</t>
  </si>
  <si>
    <t>Bevételek</t>
  </si>
  <si>
    <t xml:space="preserve">2009. évi eredeti ei. </t>
  </si>
  <si>
    <t>Állami normatív támogatás</t>
  </si>
  <si>
    <t>Önkormányzati hozzájárulás</t>
  </si>
  <si>
    <t>Saját működési bevétel (tagdíj)</t>
  </si>
  <si>
    <t>OTH tám.egyéb tám.</t>
  </si>
  <si>
    <t>Egyéb bevétel (dolg.tér, kamat bevétel)</t>
  </si>
  <si>
    <t xml:space="preserve">Előző évi pénzmaradvány igénybevétele </t>
  </si>
  <si>
    <t>Bevételek mindösszesen:</t>
  </si>
  <si>
    <t>Kiadások</t>
  </si>
  <si>
    <t>Személyi jellegű juttatások</t>
  </si>
  <si>
    <t>Alapilletmények</t>
  </si>
  <si>
    <t>Pótlékok</t>
  </si>
  <si>
    <t>Egyéb juttatás munk. dönt.</t>
  </si>
  <si>
    <t>Közlekedési ktg. tér.</t>
  </si>
  <si>
    <t>Ruházati ktg. tér.</t>
  </si>
  <si>
    <t>Étkezési hozzájárulás</t>
  </si>
  <si>
    <t>Egyéb ktg. tér.</t>
  </si>
  <si>
    <t>Állományba nem tartozók megbízási díjai</t>
  </si>
  <si>
    <t>Állományba tart nem munkavégz. kapcs megb. díj</t>
  </si>
  <si>
    <t>Állományba nem tartozók egyéb juttatás</t>
  </si>
  <si>
    <t>Rendszeres és nem rendsz. szem. juttat. Összesen</t>
  </si>
  <si>
    <t>Tb járulék</t>
  </si>
  <si>
    <t>Munkadói járulék</t>
  </si>
  <si>
    <t>EÜ hozzájárulás</t>
  </si>
  <si>
    <t>Táppénz hozzájárulás</t>
  </si>
  <si>
    <t>Munkaadókat terhelő járulékok összesen</t>
  </si>
  <si>
    <t>Felhalmozási kiadások</t>
  </si>
  <si>
    <t xml:space="preserve">központi iktatórendszer II. ütem </t>
  </si>
  <si>
    <t xml:space="preserve">Ügyviteltehcnikai eszközök beszerzése </t>
  </si>
  <si>
    <t xml:space="preserve">Kiadások </t>
  </si>
  <si>
    <t>Készlet beszerzés</t>
  </si>
  <si>
    <t>Gyógyszer-vegyszer beszerzés</t>
  </si>
  <si>
    <t>Irodaszer, nyomtatvány</t>
  </si>
  <si>
    <t>Folyóirat beszerzés, szakkönyv</t>
  </si>
  <si>
    <t>Egyéb inf.hord..</t>
  </si>
  <si>
    <t>Szakmai anyag beszerzés kisértékú  t.e.</t>
  </si>
  <si>
    <t>Egyéb anyag besz.(tiszt.sz.)</t>
  </si>
  <si>
    <t>Összesen:</t>
  </si>
  <si>
    <t>Szolgáltatások</t>
  </si>
  <si>
    <t>Távközlési díjak, internet</t>
  </si>
  <si>
    <t>Bérleti és lizing díjak</t>
  </si>
  <si>
    <t>Szállítási szolgáltatás</t>
  </si>
  <si>
    <t>Gázenergia díj</t>
  </si>
  <si>
    <t>Viillamos energia díj</t>
  </si>
  <si>
    <t>Víz- csatorna díj</t>
  </si>
  <si>
    <t>Karbantartás</t>
  </si>
  <si>
    <t>Egyéb üzemeltetés</t>
  </si>
  <si>
    <t>Vásárolt közszolgáltatások(fogl. eü.)</t>
  </si>
  <si>
    <t>Különféle dologi kiadások</t>
  </si>
  <si>
    <t>Vásárolt term. szolg. ÁFA</t>
  </si>
  <si>
    <t xml:space="preserve">Kiszámlázott szolg. ÁFA befizetés </t>
  </si>
  <si>
    <t>Belföldi kiküldetés</t>
  </si>
  <si>
    <t>Reprezentáció</t>
  </si>
  <si>
    <t>EgyébK.féle(utazás k.,hird.)</t>
  </si>
  <si>
    <t>Szellemi tev.</t>
  </si>
  <si>
    <t>Egyéb folyó kiadások</t>
  </si>
  <si>
    <t xml:space="preserve">Előző évi maradvány visszafizetés </t>
  </si>
  <si>
    <t>Különféle adók díjak, egyéb befiz.</t>
  </si>
  <si>
    <t>Kamat kiadás államháztartáson kívülre</t>
  </si>
  <si>
    <t>Dologi kiadások összesen</t>
  </si>
  <si>
    <t>Működési célú pénzeszköz átadás</t>
  </si>
  <si>
    <t>Kiadások mindösszesen:</t>
  </si>
  <si>
    <t xml:space="preserve">2010.  évieredeti  ei. </t>
  </si>
  <si>
    <t>2010. évi eredeti ei.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</si>
</sst>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0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0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medium"/>
      <top style="double"/>
      <bottom style="thin"/>
    </border>
    <border>
      <left style="medium"/>
      <right style="double"/>
      <top/>
      <bottom style="medium"/>
    </border>
    <border>
      <left style="double"/>
      <right style="double"/>
      <top/>
      <bottom style="medium"/>
    </border>
    <border>
      <left style="double"/>
      <right style="medium"/>
      <top/>
      <bottom style="medium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medium"/>
    </border>
    <border>
      <left style="thin"/>
      <right style="double"/>
      <top/>
      <bottom style="medium"/>
    </border>
    <border>
      <left style="double"/>
      <right style="thin"/>
      <top/>
      <bottom style="hair"/>
    </border>
    <border>
      <left style="thin"/>
      <right style="double"/>
      <top/>
      <bottom style="hair"/>
    </border>
    <border>
      <left style="double"/>
      <right style="double"/>
      <top/>
      <bottom/>
    </border>
    <border>
      <left/>
      <right style="double"/>
      <top/>
      <bottom style="hair"/>
    </border>
    <border>
      <left/>
      <right style="double"/>
      <top/>
      <bottom/>
    </border>
    <border>
      <left style="double"/>
      <right style="thin"/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ck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double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/>
      <right style="thin"/>
      <top style="medium"/>
      <bottom style="thin"/>
    </border>
    <border>
      <left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thin"/>
    </border>
    <border>
      <left style="double"/>
      <right style="double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7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17" borderId="7" applyNumberFormat="0" applyFont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24" fillId="4" borderId="0" applyNumberFormat="0" applyBorder="0" applyAlignment="0" applyProtection="0"/>
    <xf numFmtId="0" fontId="28" fillId="22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0" xfId="54" applyNumberFormat="1" applyFont="1" applyFill="1" applyBorder="1" applyAlignment="1">
      <alignment vertical="center"/>
      <protection/>
    </xf>
    <xf numFmtId="3" fontId="6" fillId="0" borderId="10" xfId="56" applyNumberFormat="1" applyFont="1" applyFill="1" applyBorder="1" applyAlignment="1">
      <alignment vertical="center"/>
      <protection/>
    </xf>
    <xf numFmtId="3" fontId="4" fillId="0" borderId="11" xfId="56" applyNumberFormat="1" applyFont="1" applyFill="1" applyBorder="1" applyAlignment="1">
      <alignment horizontal="right" vertical="center"/>
      <protection/>
    </xf>
    <xf numFmtId="3" fontId="4" fillId="0" borderId="12" xfId="56" applyNumberFormat="1" applyFont="1" applyFill="1" applyBorder="1" applyAlignment="1">
      <alignment horizontal="right" vertical="center"/>
      <protection/>
    </xf>
    <xf numFmtId="3" fontId="6" fillId="0" borderId="13" xfId="56" applyNumberFormat="1" applyFont="1" applyFill="1" applyBorder="1" applyAlignment="1">
      <alignment vertical="center"/>
      <protection/>
    </xf>
    <xf numFmtId="3" fontId="4" fillId="0" borderId="14" xfId="56" applyNumberFormat="1" applyFont="1" applyFill="1" applyBorder="1" applyAlignment="1">
      <alignment horizontal="right" vertical="center"/>
      <protection/>
    </xf>
    <xf numFmtId="3" fontId="4" fillId="0" borderId="15" xfId="56" applyNumberFormat="1" applyFont="1" applyFill="1" applyBorder="1" applyAlignment="1">
      <alignment horizontal="right" vertical="center"/>
      <protection/>
    </xf>
    <xf numFmtId="3" fontId="6" fillId="0" borderId="13" xfId="56" applyNumberFormat="1" applyFont="1" applyFill="1" applyBorder="1" applyAlignment="1">
      <alignment vertical="center"/>
      <protection/>
    </xf>
    <xf numFmtId="3" fontId="3" fillId="0" borderId="14" xfId="56" applyNumberFormat="1" applyFont="1" applyFill="1" applyBorder="1" applyAlignment="1">
      <alignment horizontal="right" vertical="center"/>
      <protection/>
    </xf>
    <xf numFmtId="3" fontId="3" fillId="0" borderId="15" xfId="56" applyNumberFormat="1" applyFont="1" applyFill="1" applyBorder="1" applyAlignment="1">
      <alignment horizontal="right" vertical="center"/>
      <protection/>
    </xf>
    <xf numFmtId="3" fontId="7" fillId="0" borderId="16" xfId="56" applyNumberFormat="1" applyFont="1" applyFill="1" applyBorder="1" applyAlignment="1">
      <alignment vertical="center"/>
      <protection/>
    </xf>
    <xf numFmtId="3" fontId="8" fillId="0" borderId="17" xfId="56" applyNumberFormat="1" applyFont="1" applyFill="1" applyBorder="1" applyAlignment="1">
      <alignment horizontal="right" vertical="center"/>
      <protection/>
    </xf>
    <xf numFmtId="3" fontId="4" fillId="0" borderId="17" xfId="56" applyNumberFormat="1" applyFont="1" applyFill="1" applyBorder="1" applyAlignment="1">
      <alignment horizontal="right" vertical="center"/>
      <protection/>
    </xf>
    <xf numFmtId="3" fontId="8" fillId="0" borderId="18" xfId="56" applyNumberFormat="1" applyFont="1" applyFill="1" applyBorder="1" applyAlignment="1">
      <alignment horizontal="right" vertical="center"/>
      <protection/>
    </xf>
    <xf numFmtId="3" fontId="6" fillId="0" borderId="19" xfId="56" applyNumberFormat="1" applyFont="1" applyFill="1" applyBorder="1" applyAlignment="1">
      <alignment vertical="center"/>
      <protection/>
    </xf>
    <xf numFmtId="3" fontId="4" fillId="0" borderId="20" xfId="56" applyNumberFormat="1" applyFont="1" applyFill="1" applyBorder="1" applyAlignment="1">
      <alignment horizontal="right" vertical="center"/>
      <protection/>
    </xf>
    <xf numFmtId="3" fontId="4" fillId="0" borderId="21" xfId="56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3" fontId="4" fillId="0" borderId="0" xfId="54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horizontal="right" vertical="center"/>
      <protection/>
    </xf>
    <xf numFmtId="3" fontId="9" fillId="0" borderId="22" xfId="54" applyNumberFormat="1" applyFont="1" applyFill="1" applyBorder="1" applyAlignment="1">
      <alignment horizontal="center" vertical="center"/>
      <protection/>
    </xf>
    <xf numFmtId="3" fontId="9" fillId="0" borderId="23" xfId="54" applyNumberFormat="1" applyFont="1" applyFill="1" applyBorder="1" applyAlignment="1">
      <alignment horizontal="center" vertical="center"/>
      <protection/>
    </xf>
    <xf numFmtId="3" fontId="9" fillId="0" borderId="0" xfId="54" applyNumberFormat="1" applyFont="1" applyFill="1" applyBorder="1" applyAlignment="1">
      <alignment horizontal="center" vertical="center"/>
      <protection/>
    </xf>
    <xf numFmtId="3" fontId="6" fillId="0" borderId="24" xfId="56" applyNumberFormat="1" applyFont="1" applyFill="1" applyBorder="1" applyAlignment="1">
      <alignment vertical="center"/>
      <protection/>
    </xf>
    <xf numFmtId="3" fontId="4" fillId="0" borderId="25" xfId="56" applyNumberFormat="1" applyFont="1" applyFill="1" applyBorder="1" applyAlignment="1">
      <alignment horizontal="right" vertical="center"/>
      <protection/>
    </xf>
    <xf numFmtId="3" fontId="6" fillId="0" borderId="26" xfId="56" applyNumberFormat="1" applyFont="1" applyFill="1" applyBorder="1" applyAlignment="1">
      <alignment vertical="center"/>
      <protection/>
    </xf>
    <xf numFmtId="3" fontId="4" fillId="0" borderId="27" xfId="56" applyNumberFormat="1" applyFont="1" applyFill="1" applyBorder="1" applyAlignment="1">
      <alignment horizontal="center" vertical="center"/>
      <protection/>
    </xf>
    <xf numFmtId="3" fontId="4" fillId="0" borderId="0" xfId="56" applyNumberFormat="1" applyFont="1" applyFill="1" applyBorder="1" applyAlignment="1">
      <alignment horizontal="center" vertical="center"/>
      <protection/>
    </xf>
    <xf numFmtId="3" fontId="6" fillId="0" borderId="24" xfId="56" applyNumberFormat="1" applyFont="1" applyFill="1" applyBorder="1" applyAlignment="1">
      <alignment vertical="center"/>
      <protection/>
    </xf>
    <xf numFmtId="3" fontId="10" fillId="0" borderId="28" xfId="56" applyNumberFormat="1" applyFont="1" applyFill="1" applyBorder="1" applyAlignment="1">
      <alignment vertical="center"/>
      <protection/>
    </xf>
    <xf numFmtId="3" fontId="4" fillId="0" borderId="29" xfId="56" applyNumberFormat="1" applyFont="1" applyFill="1" applyBorder="1" applyAlignment="1">
      <alignment horizontal="right" vertical="center"/>
      <protection/>
    </xf>
    <xf numFmtId="3" fontId="10" fillId="0" borderId="24" xfId="56" applyNumberFormat="1" applyFont="1" applyFill="1" applyBorder="1" applyAlignment="1">
      <alignment vertical="center"/>
      <protection/>
    </xf>
    <xf numFmtId="3" fontId="4" fillId="0" borderId="30" xfId="56" applyNumberFormat="1" applyFont="1" applyFill="1" applyBorder="1" applyAlignment="1">
      <alignment horizontal="right" vertical="center"/>
      <protection/>
    </xf>
    <xf numFmtId="3" fontId="4" fillId="0" borderId="31" xfId="56" applyNumberFormat="1" applyFont="1" applyFill="1" applyBorder="1" applyAlignment="1">
      <alignment horizontal="right" vertical="center"/>
      <protection/>
    </xf>
    <xf numFmtId="3" fontId="4" fillId="0" borderId="32" xfId="56" applyNumberFormat="1" applyFont="1" applyFill="1" applyBorder="1" applyAlignment="1">
      <alignment horizontal="right" vertical="center"/>
      <protection/>
    </xf>
    <xf numFmtId="3" fontId="6" fillId="0" borderId="33" xfId="56" applyNumberFormat="1" applyFont="1" applyFill="1" applyBorder="1" applyAlignment="1">
      <alignment vertical="center"/>
      <protection/>
    </xf>
    <xf numFmtId="3" fontId="4" fillId="0" borderId="34" xfId="56" applyNumberFormat="1" applyFont="1" applyFill="1" applyBorder="1" applyAlignment="1">
      <alignment horizontal="right" vertical="center"/>
      <protection/>
    </xf>
    <xf numFmtId="3" fontId="6" fillId="0" borderId="35" xfId="56" applyNumberFormat="1" applyFont="1" applyFill="1" applyBorder="1" applyAlignment="1">
      <alignment vertical="center"/>
      <protection/>
    </xf>
    <xf numFmtId="3" fontId="4" fillId="0" borderId="36" xfId="56" applyNumberFormat="1" applyFont="1" applyFill="1" applyBorder="1" applyAlignment="1">
      <alignment horizontal="right" vertical="center"/>
      <protection/>
    </xf>
    <xf numFmtId="3" fontId="4" fillId="0" borderId="27" xfId="56" applyNumberFormat="1" applyFont="1" applyFill="1" applyBorder="1" applyAlignment="1">
      <alignment horizontal="right" vertical="center"/>
      <protection/>
    </xf>
    <xf numFmtId="3" fontId="6" fillId="0" borderId="28" xfId="56" applyNumberFormat="1" applyFont="1" applyFill="1" applyBorder="1" applyAlignment="1">
      <alignment vertical="center"/>
      <protection/>
    </xf>
    <xf numFmtId="3" fontId="6" fillId="0" borderId="37" xfId="56" applyNumberFormat="1" applyFont="1" applyFill="1" applyBorder="1" applyAlignment="1">
      <alignment vertical="center"/>
      <protection/>
    </xf>
    <xf numFmtId="3" fontId="4" fillId="0" borderId="38" xfId="56" applyNumberFormat="1" applyFont="1" applyFill="1" applyBorder="1" applyAlignment="1">
      <alignment horizontal="right" vertical="center"/>
      <protection/>
    </xf>
    <xf numFmtId="3" fontId="6" fillId="0" borderId="0" xfId="56" applyNumberFormat="1" applyFont="1" applyFill="1" applyBorder="1" applyAlignment="1">
      <alignment vertical="center"/>
      <protection/>
    </xf>
    <xf numFmtId="3" fontId="0" fillId="0" borderId="0" xfId="0" applyNumberFormat="1" applyAlignment="1">
      <alignment/>
    </xf>
    <xf numFmtId="3" fontId="3" fillId="0" borderId="0" xfId="54" applyNumberFormat="1" applyFont="1" applyFill="1" applyAlignment="1">
      <alignment vertical="center"/>
      <protection/>
    </xf>
    <xf numFmtId="3" fontId="11" fillId="0" borderId="0" xfId="54" applyNumberFormat="1" applyFont="1" applyFill="1" applyBorder="1" applyAlignment="1">
      <alignment horizontal="center" vertical="center"/>
      <protection/>
    </xf>
    <xf numFmtId="3" fontId="3" fillId="0" borderId="39" xfId="54" applyNumberFormat="1" applyFont="1" applyFill="1" applyBorder="1" applyAlignment="1">
      <alignment vertical="center"/>
      <protection/>
    </xf>
    <xf numFmtId="3" fontId="6" fillId="0" borderId="40" xfId="56" applyNumberFormat="1" applyFont="1" applyFill="1" applyBorder="1" applyAlignment="1">
      <alignment vertical="center"/>
      <protection/>
    </xf>
    <xf numFmtId="3" fontId="4" fillId="0" borderId="41" xfId="54" applyNumberFormat="1" applyFont="1" applyFill="1" applyBorder="1" applyAlignment="1">
      <alignment horizontal="right" vertical="center"/>
      <protection/>
    </xf>
    <xf numFmtId="3" fontId="6" fillId="0" borderId="40" xfId="56" applyNumberFormat="1" applyFont="1" applyFill="1" applyBorder="1" applyAlignment="1">
      <alignment vertical="center"/>
      <protection/>
    </xf>
    <xf numFmtId="3" fontId="7" fillId="0" borderId="40" xfId="56" applyNumberFormat="1" applyFont="1" applyFill="1" applyBorder="1" applyAlignment="1">
      <alignment vertical="center"/>
      <protection/>
    </xf>
    <xf numFmtId="0" fontId="1" fillId="0" borderId="0" xfId="0" applyFont="1" applyAlignment="1">
      <alignment horizontal="righ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2" fillId="0" borderId="45" xfId="0" applyFont="1" applyFill="1" applyBorder="1" applyAlignment="1" applyProtection="1">
      <alignment/>
      <protection hidden="1"/>
    </xf>
    <xf numFmtId="3" fontId="12" fillId="0" borderId="46" xfId="0" applyNumberFormat="1" applyFont="1" applyFill="1" applyBorder="1" applyAlignment="1" applyProtection="1">
      <alignment horizontal="right"/>
      <protection hidden="1"/>
    </xf>
    <xf numFmtId="3" fontId="13" fillId="0" borderId="47" xfId="0" applyNumberFormat="1" applyFont="1" applyBorder="1" applyAlignment="1">
      <alignment horizontal="right"/>
    </xf>
    <xf numFmtId="0" fontId="12" fillId="0" borderId="40" xfId="0" applyFont="1" applyFill="1" applyBorder="1" applyAlignment="1" applyProtection="1">
      <alignment/>
      <protection hidden="1"/>
    </xf>
    <xf numFmtId="3" fontId="12" fillId="0" borderId="48" xfId="0" applyNumberFormat="1" applyFont="1" applyFill="1" applyBorder="1" applyAlignment="1" applyProtection="1">
      <alignment horizontal="right"/>
      <protection hidden="1"/>
    </xf>
    <xf numFmtId="3" fontId="13" fillId="0" borderId="41" xfId="0" applyNumberFormat="1" applyFont="1" applyBorder="1" applyAlignment="1">
      <alignment horizontal="right"/>
    </xf>
    <xf numFmtId="0" fontId="14" fillId="0" borderId="49" xfId="0" applyFont="1" applyFill="1" applyBorder="1" applyAlignment="1" applyProtection="1">
      <alignment/>
      <protection hidden="1"/>
    </xf>
    <xf numFmtId="3" fontId="15" fillId="0" borderId="50" xfId="0" applyNumberFormat="1" applyFont="1" applyBorder="1" applyAlignment="1">
      <alignment horizontal="right"/>
    </xf>
    <xf numFmtId="3" fontId="15" fillId="0" borderId="51" xfId="0" applyNumberFormat="1" applyFont="1" applyBorder="1" applyAlignment="1">
      <alignment horizontal="right"/>
    </xf>
    <xf numFmtId="3" fontId="4" fillId="0" borderId="0" xfId="54" applyNumberFormat="1" applyFont="1" applyFill="1" applyBorder="1" applyAlignment="1">
      <alignment vertical="center"/>
      <protection/>
    </xf>
    <xf numFmtId="3" fontId="5" fillId="0" borderId="45" xfId="56" applyNumberFormat="1" applyFont="1" applyFill="1" applyBorder="1" applyAlignment="1">
      <alignment vertical="center"/>
      <protection/>
    </xf>
    <xf numFmtId="3" fontId="12" fillId="0" borderId="46" xfId="56" applyNumberFormat="1" applyFont="1" applyFill="1" applyBorder="1" applyAlignment="1">
      <alignment horizontal="right" vertical="center"/>
      <protection/>
    </xf>
    <xf numFmtId="3" fontId="12" fillId="0" borderId="47" xfId="54" applyNumberFormat="1" applyFont="1" applyFill="1" applyBorder="1" applyAlignment="1">
      <alignment horizontal="right" vertical="center"/>
      <protection/>
    </xf>
    <xf numFmtId="3" fontId="5" fillId="0" borderId="40" xfId="56" applyNumberFormat="1" applyFont="1" applyFill="1" applyBorder="1" applyAlignment="1">
      <alignment vertical="center"/>
      <protection/>
    </xf>
    <xf numFmtId="3" fontId="12" fillId="0" borderId="48" xfId="56" applyNumberFormat="1" applyFont="1" applyFill="1" applyBorder="1" applyAlignment="1">
      <alignment horizontal="right" vertical="center"/>
      <protection/>
    </xf>
    <xf numFmtId="3" fontId="12" fillId="0" borderId="41" xfId="54" applyNumberFormat="1" applyFont="1" applyFill="1" applyBorder="1" applyAlignment="1">
      <alignment horizontal="right" vertical="center"/>
      <protection/>
    </xf>
    <xf numFmtId="3" fontId="12" fillId="0" borderId="48" xfId="56" applyNumberFormat="1" applyFont="1" applyFill="1" applyBorder="1" applyAlignment="1">
      <alignment horizontal="right" vertical="center"/>
      <protection/>
    </xf>
    <xf numFmtId="3" fontId="12" fillId="0" borderId="52" xfId="56" applyNumberFormat="1" applyFont="1" applyFill="1" applyBorder="1" applyAlignment="1">
      <alignment horizontal="right" vertical="center"/>
      <protection/>
    </xf>
    <xf numFmtId="3" fontId="12" fillId="0" borderId="52" xfId="56" applyNumberFormat="1" applyFont="1" applyFill="1" applyBorder="1" applyAlignment="1">
      <alignment horizontal="right" vertical="center"/>
      <protection/>
    </xf>
    <xf numFmtId="3" fontId="18" fillId="0" borderId="52" xfId="56" applyNumberFormat="1" applyFont="1" applyFill="1" applyBorder="1" applyAlignment="1">
      <alignment horizontal="right" vertical="center"/>
      <protection/>
    </xf>
    <xf numFmtId="3" fontId="12" fillId="0" borderId="53" xfId="54" applyNumberFormat="1" applyFont="1" applyFill="1" applyBorder="1" applyAlignment="1">
      <alignment horizontal="right" vertical="center"/>
      <protection/>
    </xf>
    <xf numFmtId="3" fontId="12" fillId="0" borderId="54" xfId="56" applyNumberFormat="1" applyFont="1" applyFill="1" applyBorder="1" applyAlignment="1">
      <alignment horizontal="right" vertical="center"/>
      <protection/>
    </xf>
    <xf numFmtId="3" fontId="12" fillId="0" borderId="55" xfId="54" applyNumberFormat="1" applyFont="1" applyFill="1" applyBorder="1" applyAlignment="1">
      <alignment horizontal="right" vertical="center"/>
      <protection/>
    </xf>
    <xf numFmtId="3" fontId="9" fillId="0" borderId="0" xfId="54" applyNumberFormat="1" applyFont="1" applyFill="1" applyBorder="1" applyAlignment="1">
      <alignment vertical="center"/>
      <protection/>
    </xf>
    <xf numFmtId="3" fontId="11" fillId="0" borderId="0" xfId="54" applyNumberFormat="1" applyFont="1" applyFill="1" applyBorder="1" applyAlignment="1">
      <alignment vertical="center"/>
      <protection/>
    </xf>
    <xf numFmtId="3" fontId="6" fillId="0" borderId="48" xfId="56" applyNumberFormat="1" applyFont="1" applyFill="1" applyBorder="1" applyAlignment="1">
      <alignment horizontal="right" vertical="center"/>
      <protection/>
    </xf>
    <xf numFmtId="3" fontId="4" fillId="0" borderId="48" xfId="54" applyNumberFormat="1" applyFont="1" applyFill="1" applyBorder="1" applyAlignment="1">
      <alignment horizontal="right" vertical="center"/>
      <protection/>
    </xf>
    <xf numFmtId="3" fontId="6" fillId="0" borderId="48" xfId="56" applyNumberFormat="1" applyFont="1" applyFill="1" applyBorder="1" applyAlignment="1">
      <alignment horizontal="right" vertical="center"/>
      <protection/>
    </xf>
    <xf numFmtId="3" fontId="10" fillId="0" borderId="40" xfId="56" applyNumberFormat="1" applyFont="1" applyFill="1" applyBorder="1" applyAlignment="1">
      <alignment vertical="center"/>
      <protection/>
    </xf>
    <xf numFmtId="3" fontId="10" fillId="0" borderId="48" xfId="56" applyNumberFormat="1" applyFont="1" applyFill="1" applyBorder="1" applyAlignment="1">
      <alignment horizontal="right" vertical="center"/>
      <protection/>
    </xf>
    <xf numFmtId="3" fontId="10" fillId="0" borderId="48" xfId="56" applyNumberFormat="1" applyFont="1" applyFill="1" applyBorder="1" applyAlignment="1">
      <alignment horizontal="right" vertical="center"/>
      <protection/>
    </xf>
    <xf numFmtId="3" fontId="6" fillId="0" borderId="56" xfId="56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wrapText="1"/>
    </xf>
    <xf numFmtId="3" fontId="4" fillId="0" borderId="0" xfId="54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3" fontId="4" fillId="0" borderId="57" xfId="0" applyNumberFormat="1" applyFont="1" applyFill="1" applyBorder="1" applyAlignment="1">
      <alignment horizontal="center" wrapText="1"/>
    </xf>
    <xf numFmtId="3" fontId="4" fillId="0" borderId="41" xfId="54" applyNumberFormat="1" applyFont="1" applyFill="1" applyBorder="1" applyAlignment="1">
      <alignment vertical="center"/>
      <protection/>
    </xf>
    <xf numFmtId="3" fontId="4" fillId="0" borderId="50" xfId="54" applyNumberFormat="1" applyFont="1" applyFill="1" applyBorder="1" applyAlignment="1">
      <alignment horizontal="right" vertical="center"/>
      <protection/>
    </xf>
    <xf numFmtId="3" fontId="4" fillId="0" borderId="51" xfId="0" applyNumberFormat="1" applyFont="1" applyBorder="1" applyAlignment="1">
      <alignment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0" xfId="0" applyBorder="1" applyAlignment="1">
      <alignment/>
    </xf>
    <xf numFmtId="0" fontId="0" fillId="0" borderId="58" xfId="0" applyBorder="1" applyAlignment="1">
      <alignment/>
    </xf>
    <xf numFmtId="0" fontId="19" fillId="0" borderId="40" xfId="0" applyFont="1" applyBorder="1" applyAlignment="1">
      <alignment/>
    </xf>
    <xf numFmtId="0" fontId="19" fillId="0" borderId="59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60" xfId="0" applyFont="1" applyBorder="1" applyAlignment="1">
      <alignment/>
    </xf>
    <xf numFmtId="3" fontId="1" fillId="0" borderId="6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3" fontId="0" fillId="0" borderId="46" xfId="0" applyNumberFormat="1" applyBorder="1" applyAlignment="1">
      <alignment horizontal="right" vertical="center"/>
    </xf>
    <xf numFmtId="3" fontId="0" fillId="0" borderId="47" xfId="0" applyNumberForma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3" fontId="0" fillId="0" borderId="48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3" fontId="0" fillId="0" borderId="62" xfId="0" applyNumberFormat="1" applyBorder="1" applyAlignment="1">
      <alignment horizontal="right" vertical="center"/>
    </xf>
    <xf numFmtId="3" fontId="0" fillId="0" borderId="63" xfId="0" applyNumberFormat="1" applyBorder="1" applyAlignment="1">
      <alignment horizontal="right" vertical="center"/>
    </xf>
    <xf numFmtId="3" fontId="1" fillId="0" borderId="64" xfId="0" applyNumberFormat="1" applyFont="1" applyBorder="1" applyAlignment="1">
      <alignment horizontal="right" vertical="center"/>
    </xf>
    <xf numFmtId="3" fontId="1" fillId="0" borderId="63" xfId="0" applyNumberFormat="1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 wrapText="1"/>
    </xf>
    <xf numFmtId="0" fontId="1" fillId="0" borderId="53" xfId="0" applyFont="1" applyBorder="1" applyAlignment="1">
      <alignment horizontal="right" vertical="center" wrapText="1"/>
    </xf>
    <xf numFmtId="3" fontId="19" fillId="0" borderId="48" xfId="0" applyNumberFormat="1" applyFont="1" applyBorder="1" applyAlignment="1">
      <alignment horizontal="right" vertical="center"/>
    </xf>
    <xf numFmtId="3" fontId="19" fillId="0" borderId="41" xfId="0" applyNumberFormat="1" applyFont="1" applyBorder="1" applyAlignment="1">
      <alignment horizontal="right" vertical="center"/>
    </xf>
    <xf numFmtId="3" fontId="1" fillId="0" borderId="50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3" fontId="1" fillId="0" borderId="50" xfId="0" applyNumberFormat="1" applyFont="1" applyBorder="1" applyAlignment="1">
      <alignment horizontal="right" vertical="center"/>
    </xf>
    <xf numFmtId="3" fontId="1" fillId="0" borderId="51" xfId="0" applyNumberFormat="1" applyFont="1" applyBorder="1" applyAlignment="1">
      <alignment horizontal="right" vertical="center"/>
    </xf>
    <xf numFmtId="3" fontId="19" fillId="0" borderId="51" xfId="0" applyNumberFormat="1" applyFont="1" applyBorder="1" applyAlignment="1">
      <alignment horizontal="right" vertical="center"/>
    </xf>
    <xf numFmtId="3" fontId="5" fillId="0" borderId="65" xfId="56" applyNumberFormat="1" applyFont="1" applyFill="1" applyBorder="1" applyAlignment="1">
      <alignment vertical="center"/>
      <protection/>
    </xf>
    <xf numFmtId="0" fontId="17" fillId="0" borderId="66" xfId="0" applyFont="1" applyBorder="1" applyAlignment="1">
      <alignment vertical="center"/>
    </xf>
    <xf numFmtId="3" fontId="5" fillId="0" borderId="67" xfId="56" applyNumberFormat="1" applyFont="1" applyFill="1" applyBorder="1" applyAlignment="1">
      <alignment horizontal="left" vertical="center"/>
      <protection/>
    </xf>
    <xf numFmtId="3" fontId="5" fillId="0" borderId="68" xfId="56" applyNumberFormat="1" applyFont="1" applyFill="1" applyBorder="1" applyAlignment="1">
      <alignment horizontal="left" vertical="center"/>
      <protection/>
    </xf>
    <xf numFmtId="3" fontId="6" fillId="0" borderId="57" xfId="56" applyNumberFormat="1" applyFont="1" applyFill="1" applyBorder="1" applyAlignment="1">
      <alignment horizontal="center" vertical="center" wrapText="1"/>
      <protection/>
    </xf>
    <xf numFmtId="3" fontId="6" fillId="0" borderId="69" xfId="56" applyNumberFormat="1" applyFont="1" applyFill="1" applyBorder="1" applyAlignment="1">
      <alignment horizontal="center" vertical="center" wrapText="1"/>
      <protection/>
    </xf>
    <xf numFmtId="3" fontId="5" fillId="0" borderId="70" xfId="56" applyNumberFormat="1" applyFont="1" applyFill="1" applyBorder="1" applyAlignment="1">
      <alignment horizontal="left" vertical="center"/>
      <protection/>
    </xf>
    <xf numFmtId="3" fontId="5" fillId="0" borderId="71" xfId="56" applyNumberFormat="1" applyFont="1" applyFill="1" applyBorder="1" applyAlignment="1">
      <alignment horizontal="left" vertical="center"/>
      <protection/>
    </xf>
    <xf numFmtId="3" fontId="5" fillId="0" borderId="70" xfId="56" applyNumberFormat="1" applyFont="1" applyFill="1" applyBorder="1" applyAlignment="1">
      <alignment horizontal="left" vertical="center"/>
      <protection/>
    </xf>
    <xf numFmtId="3" fontId="5" fillId="0" borderId="71" xfId="56" applyNumberFormat="1" applyFont="1" applyFill="1" applyBorder="1" applyAlignment="1">
      <alignment horizontal="left" vertical="center"/>
      <protection/>
    </xf>
    <xf numFmtId="0" fontId="16" fillId="0" borderId="72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3" fontId="4" fillId="0" borderId="74" xfId="54" applyNumberFormat="1" applyFont="1" applyFill="1" applyBorder="1" applyAlignment="1">
      <alignment horizontal="center" vertical="center"/>
      <protection/>
    </xf>
    <xf numFmtId="3" fontId="4" fillId="0" borderId="75" xfId="54" applyNumberFormat="1" applyFont="1" applyFill="1" applyBorder="1" applyAlignment="1">
      <alignment horizontal="center" vertical="center"/>
      <protection/>
    </xf>
    <xf numFmtId="3" fontId="4" fillId="0" borderId="76" xfId="54" applyNumberFormat="1" applyFont="1" applyFill="1" applyBorder="1" applyAlignment="1">
      <alignment horizontal="center" vertical="center"/>
      <protection/>
    </xf>
    <xf numFmtId="3" fontId="4" fillId="0" borderId="77" xfId="54" applyNumberFormat="1" applyFont="1" applyFill="1" applyBorder="1" applyAlignment="1">
      <alignment horizontal="center" vertical="center"/>
      <protection/>
    </xf>
    <xf numFmtId="3" fontId="6" fillId="0" borderId="78" xfId="56" applyNumberFormat="1" applyFont="1" applyFill="1" applyBorder="1" applyAlignment="1">
      <alignment horizontal="center" vertical="center" wrapText="1"/>
      <protection/>
    </xf>
    <xf numFmtId="3" fontId="6" fillId="0" borderId="79" xfId="5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3" fontId="4" fillId="0" borderId="0" xfId="54" applyNumberFormat="1" applyFont="1" applyFill="1" applyAlignment="1">
      <alignment horizontal="center" vertical="center" wrapText="1"/>
      <protection/>
    </xf>
    <xf numFmtId="3" fontId="4" fillId="0" borderId="80" xfId="55" applyNumberFormat="1" applyFont="1" applyFill="1" applyBorder="1" applyAlignment="1">
      <alignment horizontal="center" vertical="center"/>
      <protection/>
    </xf>
    <xf numFmtId="3" fontId="4" fillId="0" borderId="58" xfId="54" applyNumberFormat="1" applyFont="1" applyFill="1" applyBorder="1" applyAlignment="1">
      <alignment horizontal="center" vertical="center"/>
      <protection/>
    </xf>
    <xf numFmtId="0" fontId="0" fillId="0" borderId="60" xfId="0" applyBorder="1" applyAlignment="1">
      <alignment vertical="center"/>
    </xf>
    <xf numFmtId="0" fontId="0" fillId="0" borderId="45" xfId="0" applyBorder="1" applyAlignment="1">
      <alignment vertical="center"/>
    </xf>
    <xf numFmtId="3" fontId="4" fillId="0" borderId="52" xfId="55" applyNumberFormat="1" applyFont="1" applyFill="1" applyBorder="1" applyAlignment="1">
      <alignment horizontal="center" vertical="center" wrapText="1"/>
      <protection/>
    </xf>
    <xf numFmtId="3" fontId="4" fillId="0" borderId="81" xfId="55" applyNumberFormat="1" applyFont="1" applyFill="1" applyBorder="1" applyAlignment="1">
      <alignment horizontal="center" vertical="center" wrapText="1"/>
      <protection/>
    </xf>
    <xf numFmtId="3" fontId="4" fillId="0" borderId="46" xfId="55" applyNumberFormat="1" applyFont="1" applyFill="1" applyBorder="1" applyAlignment="1">
      <alignment horizontal="center" vertical="center" wrapText="1"/>
      <protection/>
    </xf>
    <xf numFmtId="3" fontId="6" fillId="0" borderId="48" xfId="56" applyNumberFormat="1" applyFont="1" applyFill="1" applyBorder="1" applyAlignment="1">
      <alignment horizontal="center" vertical="center" wrapText="1"/>
      <protection/>
    </xf>
    <xf numFmtId="0" fontId="0" fillId="0" borderId="81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" fontId="4" fillId="0" borderId="53" xfId="0" applyNumberFormat="1" applyFont="1" applyFill="1" applyBorder="1" applyAlignment="1">
      <alignment horizontal="center" vertical="center"/>
    </xf>
    <xf numFmtId="3" fontId="4" fillId="0" borderId="82" xfId="0" applyNumberFormat="1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center" vertical="center"/>
    </xf>
    <xf numFmtId="3" fontId="6" fillId="0" borderId="52" xfId="56" applyNumberFormat="1" applyFont="1" applyFill="1" applyBorder="1" applyAlignment="1">
      <alignment horizontal="center" vertical="center" wrapText="1"/>
      <protection/>
    </xf>
    <xf numFmtId="3" fontId="6" fillId="0" borderId="81" xfId="56" applyNumberFormat="1" applyFont="1" applyFill="1" applyBorder="1" applyAlignment="1">
      <alignment horizontal="center" vertical="center" wrapText="1"/>
      <protection/>
    </xf>
    <xf numFmtId="3" fontId="6" fillId="0" borderId="46" xfId="56" applyNumberFormat="1" applyFont="1" applyFill="1" applyBorder="1" applyAlignment="1">
      <alignment horizontal="center" vertical="center" wrapText="1"/>
      <protection/>
    </xf>
    <xf numFmtId="3" fontId="4" fillId="0" borderId="0" xfId="55" applyNumberFormat="1" applyFont="1" applyFill="1" applyBorder="1" applyAlignment="1">
      <alignment horizontal="center" vertical="center"/>
      <protection/>
    </xf>
    <xf numFmtId="3" fontId="4" fillId="0" borderId="83" xfId="55" applyNumberFormat="1" applyFont="1" applyFill="1" applyBorder="1" applyAlignment="1">
      <alignment horizontal="right" vertical="center"/>
      <protection/>
    </xf>
    <xf numFmtId="3" fontId="4" fillId="0" borderId="84" xfId="54" applyNumberFormat="1" applyFont="1" applyFill="1" applyBorder="1" applyAlignment="1">
      <alignment horizontal="center" vertical="center"/>
      <protection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3" fontId="6" fillId="0" borderId="87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3" fontId="6" fillId="0" borderId="88" xfId="56" applyNumberFormat="1" applyFont="1" applyFill="1" applyBorder="1" applyAlignment="1">
      <alignment horizontal="center" vertical="center" wrapText="1"/>
      <protection/>
    </xf>
    <xf numFmtId="3" fontId="6" fillId="0" borderId="89" xfId="56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4. évi állami hozzájárulás (MÁK 2003.x.31.)" xfId="54"/>
    <cellStyle name="Normál_Állami hozzáj.intézm. felmérés 2003.XI.26." xfId="55"/>
    <cellStyle name="Normál_Módosítás 12.1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257175</xdr:colOff>
      <xdr:row>0</xdr:row>
      <xdr:rowOff>152400</xdr:rowOff>
    </xdr:from>
    <xdr:ext cx="180975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3857625" y="152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2008.%20normat&#237;va\2007.11.05\Szolnoki%20Kist&#233;rs&#233;g%20T&#246;bbc&#233;l&#250;%20T&#225;rsul&#225;sa,1600055,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7-2008)"/>
      <sheetName val="2.2.1. (TKT fennt.2008-2009)"/>
      <sheetName val="2.2.2.-2.3. feladatok"/>
      <sheetName val="2.4. feladat-szoc. étkeztetés"/>
      <sheetName val="2.4. feladat"/>
      <sheetName val="2.5.-2.8. feladatok"/>
      <sheetName val="info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25.28125" style="0" customWidth="1"/>
    <col min="2" max="2" width="18.57421875" style="0" customWidth="1"/>
    <col min="3" max="3" width="16.00390625" style="0" customWidth="1"/>
    <col min="4" max="4" width="10.8515625" style="0" customWidth="1"/>
    <col min="5" max="5" width="11.421875" style="0" customWidth="1"/>
    <col min="6" max="6" width="12.57421875" style="0" customWidth="1"/>
  </cols>
  <sheetData>
    <row r="1" spans="1:6" ht="15">
      <c r="A1" s="46"/>
      <c r="F1" s="1"/>
    </row>
    <row r="2" spans="1:6" ht="15.75" thickBot="1">
      <c r="A2" s="48"/>
      <c r="B2" s="48"/>
      <c r="C2" s="48"/>
      <c r="D2" s="48"/>
      <c r="E2" s="47"/>
      <c r="F2" s="47" t="s">
        <v>65</v>
      </c>
    </row>
    <row r="3" spans="1:6" ht="15">
      <c r="A3" s="164" t="s">
        <v>37</v>
      </c>
      <c r="B3" s="165"/>
      <c r="C3" s="168" t="s">
        <v>60</v>
      </c>
      <c r="D3" s="162" t="s">
        <v>61</v>
      </c>
      <c r="E3" s="162" t="s">
        <v>98</v>
      </c>
      <c r="F3" s="156" t="s">
        <v>62</v>
      </c>
    </row>
    <row r="4" spans="1:6" ht="27" customHeight="1" thickBot="1">
      <c r="A4" s="166"/>
      <c r="B4" s="167"/>
      <c r="C4" s="169"/>
      <c r="D4" s="163"/>
      <c r="E4" s="163"/>
      <c r="F4" s="157"/>
    </row>
    <row r="5" spans="1:6" ht="21" customHeight="1" thickTop="1">
      <c r="A5" s="68" t="s">
        <v>38</v>
      </c>
      <c r="B5" s="69"/>
      <c r="C5" s="69">
        <v>31128</v>
      </c>
      <c r="D5" s="69">
        <v>800</v>
      </c>
      <c r="E5" s="69">
        <v>9864</v>
      </c>
      <c r="F5" s="70">
        <f aca="true" t="shared" si="0" ref="F5:F10">SUM(C5:E5)</f>
        <v>41792</v>
      </c>
    </row>
    <row r="6" spans="1:6" ht="23.25" customHeight="1">
      <c r="A6" s="71" t="s">
        <v>39</v>
      </c>
      <c r="B6" s="72"/>
      <c r="C6" s="72">
        <v>24189</v>
      </c>
      <c r="D6" s="72">
        <v>0</v>
      </c>
      <c r="E6" s="72">
        <v>0</v>
      </c>
      <c r="F6" s="73">
        <f t="shared" si="0"/>
        <v>24189</v>
      </c>
    </row>
    <row r="7" spans="1:6" ht="21" customHeight="1">
      <c r="A7" s="71" t="s">
        <v>40</v>
      </c>
      <c r="B7" s="72"/>
      <c r="C7" s="72">
        <v>18935</v>
      </c>
      <c r="D7" s="72">
        <v>0</v>
      </c>
      <c r="E7" s="72">
        <v>0</v>
      </c>
      <c r="F7" s="73">
        <f t="shared" si="0"/>
        <v>18935</v>
      </c>
    </row>
    <row r="8" spans="1:6" ht="20.25" customHeight="1">
      <c r="A8" s="158" t="s">
        <v>41</v>
      </c>
      <c r="B8" s="159"/>
      <c r="C8" s="72">
        <v>7663</v>
      </c>
      <c r="D8" s="72">
        <v>0</v>
      </c>
      <c r="E8" s="72">
        <v>295</v>
      </c>
      <c r="F8" s="73">
        <f t="shared" si="0"/>
        <v>7958</v>
      </c>
    </row>
    <row r="9" spans="1:6" ht="19.5" customHeight="1">
      <c r="A9" s="158" t="s">
        <v>63</v>
      </c>
      <c r="B9" s="159"/>
      <c r="C9" s="72">
        <v>0</v>
      </c>
      <c r="D9" s="72">
        <v>0</v>
      </c>
      <c r="E9" s="72">
        <v>19739</v>
      </c>
      <c r="F9" s="73">
        <f t="shared" si="0"/>
        <v>19739</v>
      </c>
    </row>
    <row r="10" spans="1:6" ht="21.75" customHeight="1">
      <c r="A10" s="160" t="s">
        <v>64</v>
      </c>
      <c r="B10" s="161"/>
      <c r="C10" s="72">
        <v>2100</v>
      </c>
      <c r="D10" s="74">
        <v>0</v>
      </c>
      <c r="E10" s="72">
        <v>4020</v>
      </c>
      <c r="F10" s="73">
        <f t="shared" si="0"/>
        <v>6120</v>
      </c>
    </row>
    <row r="11" spans="1:6" ht="16.5" thickBot="1">
      <c r="A11" s="152"/>
      <c r="B11" s="153"/>
      <c r="C11" s="75"/>
      <c r="D11" s="76"/>
      <c r="E11" s="77"/>
      <c r="F11" s="78"/>
    </row>
    <row r="12" spans="1:6" ht="22.5" customHeight="1" thickBot="1">
      <c r="A12" s="154" t="s">
        <v>44</v>
      </c>
      <c r="B12" s="155"/>
      <c r="C12" s="79">
        <f>SUM(C5:C11)</f>
        <v>84015</v>
      </c>
      <c r="D12" s="79">
        <f>SUM(D5:D11)</f>
        <v>800</v>
      </c>
      <c r="E12" s="79">
        <f>SUM(E5:E11)</f>
        <v>33918</v>
      </c>
      <c r="F12" s="80">
        <f>SUM(F5:F11)</f>
        <v>118733</v>
      </c>
    </row>
    <row r="16" ht="15.75" thickBot="1">
      <c r="C16" s="54" t="s">
        <v>0</v>
      </c>
    </row>
    <row r="17" spans="1:3" ht="15.75" thickBot="1">
      <c r="A17" s="55" t="s">
        <v>45</v>
      </c>
      <c r="B17" s="56" t="s">
        <v>46</v>
      </c>
      <c r="C17" s="57" t="s">
        <v>47</v>
      </c>
    </row>
    <row r="18" spans="1:3" ht="16.5" thickTop="1">
      <c r="A18" s="58" t="s">
        <v>7</v>
      </c>
      <c r="B18" s="59">
        <v>3503</v>
      </c>
      <c r="C18" s="60">
        <f>SUM(B18*80)</f>
        <v>280240</v>
      </c>
    </row>
    <row r="19" spans="1:3" ht="15.75">
      <c r="A19" s="61" t="s">
        <v>8</v>
      </c>
      <c r="B19" s="62">
        <v>355</v>
      </c>
      <c r="C19" s="60">
        <f aca="true" t="shared" si="1" ref="C19:C36">SUM(B19*80)</f>
        <v>28400</v>
      </c>
    </row>
    <row r="20" spans="1:3" ht="15.75">
      <c r="A20" s="61" t="s">
        <v>48</v>
      </c>
      <c r="B20" s="62">
        <v>234</v>
      </c>
      <c r="C20" s="60">
        <f t="shared" si="1"/>
        <v>18720</v>
      </c>
    </row>
    <row r="21" spans="1:3" ht="15.75">
      <c r="A21" s="61" t="s">
        <v>49</v>
      </c>
      <c r="B21" s="62">
        <v>1697</v>
      </c>
      <c r="C21" s="60">
        <f t="shared" si="1"/>
        <v>135760</v>
      </c>
    </row>
    <row r="22" spans="1:3" ht="15.75">
      <c r="A22" s="61" t="s">
        <v>11</v>
      </c>
      <c r="B22" s="62">
        <v>7033</v>
      </c>
      <c r="C22" s="60">
        <f t="shared" si="1"/>
        <v>562640</v>
      </c>
    </row>
    <row r="23" spans="1:3" ht="15.75">
      <c r="A23" s="61" t="s">
        <v>50</v>
      </c>
      <c r="B23" s="62">
        <v>1695</v>
      </c>
      <c r="C23" s="60">
        <f t="shared" si="1"/>
        <v>135600</v>
      </c>
    </row>
    <row r="24" spans="1:3" ht="15.75">
      <c r="A24" s="61" t="s">
        <v>51</v>
      </c>
      <c r="B24" s="62">
        <v>5572</v>
      </c>
      <c r="C24" s="60">
        <f t="shared" si="1"/>
        <v>445760</v>
      </c>
    </row>
    <row r="25" spans="1:3" ht="15.75">
      <c r="A25" s="61" t="s">
        <v>14</v>
      </c>
      <c r="B25" s="62">
        <v>2080</v>
      </c>
      <c r="C25" s="60">
        <f t="shared" si="1"/>
        <v>166400</v>
      </c>
    </row>
    <row r="26" spans="1:3" ht="15.75">
      <c r="A26" s="61" t="s">
        <v>24</v>
      </c>
      <c r="B26" s="62">
        <v>4047</v>
      </c>
      <c r="C26" s="60">
        <f t="shared" si="1"/>
        <v>323760</v>
      </c>
    </row>
    <row r="27" spans="1:3" ht="15.75">
      <c r="A27" s="61" t="s">
        <v>52</v>
      </c>
      <c r="B27" s="62">
        <v>1018</v>
      </c>
      <c r="C27" s="60">
        <f t="shared" si="1"/>
        <v>81440</v>
      </c>
    </row>
    <row r="28" spans="1:3" ht="15.75">
      <c r="A28" s="61" t="s">
        <v>53</v>
      </c>
      <c r="B28" s="62">
        <v>75180</v>
      </c>
      <c r="C28" s="60">
        <f t="shared" si="1"/>
        <v>6014400</v>
      </c>
    </row>
    <row r="29" spans="1:3" ht="15.75">
      <c r="A29" s="61" t="s">
        <v>54</v>
      </c>
      <c r="B29" s="62">
        <v>1648</v>
      </c>
      <c r="C29" s="60">
        <f t="shared" si="1"/>
        <v>131840</v>
      </c>
    </row>
    <row r="30" spans="1:3" ht="15.75">
      <c r="A30" s="61" t="s">
        <v>55</v>
      </c>
      <c r="B30" s="62">
        <v>1651</v>
      </c>
      <c r="C30" s="60">
        <f t="shared" si="1"/>
        <v>132080</v>
      </c>
    </row>
    <row r="31" spans="1:3" ht="15.75">
      <c r="A31" s="61" t="s">
        <v>19</v>
      </c>
      <c r="B31" s="62">
        <v>1620</v>
      </c>
      <c r="C31" s="60">
        <f t="shared" si="1"/>
        <v>129600</v>
      </c>
    </row>
    <row r="32" spans="1:3" ht="15.75">
      <c r="A32" s="61" t="s">
        <v>56</v>
      </c>
      <c r="B32" s="62">
        <v>4701</v>
      </c>
      <c r="C32" s="60">
        <f t="shared" si="1"/>
        <v>376080</v>
      </c>
    </row>
    <row r="33" spans="1:3" ht="15.75">
      <c r="A33" s="61" t="s">
        <v>57</v>
      </c>
      <c r="B33" s="62">
        <v>6679</v>
      </c>
      <c r="C33" s="60">
        <f t="shared" si="1"/>
        <v>534320</v>
      </c>
    </row>
    <row r="34" spans="1:3" ht="15.75">
      <c r="A34" s="61" t="s">
        <v>58</v>
      </c>
      <c r="B34" s="62">
        <v>739</v>
      </c>
      <c r="C34" s="60">
        <f t="shared" si="1"/>
        <v>59120</v>
      </c>
    </row>
    <row r="35" spans="1:3" ht="15.75">
      <c r="A35" s="61" t="s">
        <v>23</v>
      </c>
      <c r="B35" s="62">
        <v>3848</v>
      </c>
      <c r="C35" s="63">
        <f t="shared" si="1"/>
        <v>307840</v>
      </c>
    </row>
    <row r="36" spans="1:3" ht="16.5" thickBot="1">
      <c r="A36" s="64" t="s">
        <v>59</v>
      </c>
      <c r="B36" s="65">
        <f>SUM(B18:B35)</f>
        <v>123300</v>
      </c>
      <c r="C36" s="66">
        <f t="shared" si="1"/>
        <v>9864000</v>
      </c>
    </row>
  </sheetData>
  <sheetProtection/>
  <mergeCells count="10">
    <mergeCell ref="A11:B11"/>
    <mergeCell ref="A12:B12"/>
    <mergeCell ref="F3:F4"/>
    <mergeCell ref="A8:B8"/>
    <mergeCell ref="A9:B9"/>
    <mergeCell ref="A10:B10"/>
    <mergeCell ref="E3:E4"/>
    <mergeCell ref="A3:B4"/>
    <mergeCell ref="D3:D4"/>
    <mergeCell ref="C3:C4"/>
  </mergeCells>
  <dataValidations count="1">
    <dataValidation type="list" allowBlank="1" showInputMessage="1" showErrorMessage="1" sqref="A18:A35">
      <formula1>onev</formula1>
    </dataValidation>
  </dataValidations>
  <printOptions/>
  <pageMargins left="0.7" right="0.7" top="0.75" bottom="0.75" header="0.3" footer="0.3"/>
  <pageSetup horizontalDpi="600" verticalDpi="600" orientation="portrait" paperSize="9" scale="84" r:id="rId1"/>
  <headerFooter alignWithMargins="0">
    <oddHeader xml:space="preserve">&amp;CSzolnoki Kistérség Többcélú Társulás 
2010. évi központi bevételei &amp;R1. sz.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6">
      <selection activeCell="B30" sqref="B30"/>
    </sheetView>
  </sheetViews>
  <sheetFormatPr defaultColWidth="9.140625" defaultRowHeight="15"/>
  <cols>
    <col min="1" max="1" width="41.57421875" style="0" bestFit="1" customWidth="1"/>
    <col min="2" max="2" width="11.57421875" style="0" customWidth="1"/>
    <col min="3" max="3" width="12.28125" style="0" customWidth="1"/>
    <col min="4" max="4" width="11.7109375" style="0" customWidth="1"/>
    <col min="5" max="5" width="11.28125" style="0" customWidth="1"/>
    <col min="6" max="6" width="10.28125" style="0" customWidth="1"/>
    <col min="7" max="7" width="11.421875" style="0" customWidth="1"/>
    <col min="8" max="8" width="11.8515625" style="0" customWidth="1"/>
    <col min="9" max="9" width="13.8515625" style="0" customWidth="1"/>
  </cols>
  <sheetData>
    <row r="1" spans="1:10" ht="15">
      <c r="A1" s="170" t="s">
        <v>66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5">
      <c r="A2" s="171" t="s">
        <v>67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5.75" thickBot="1">
      <c r="A3" s="81" t="s">
        <v>68</v>
      </c>
      <c r="B3" s="82"/>
      <c r="C3" s="82"/>
      <c r="D3" s="82"/>
      <c r="E3" s="47"/>
      <c r="F3" s="47"/>
      <c r="G3" s="47"/>
      <c r="I3" s="2" t="s">
        <v>69</v>
      </c>
      <c r="J3" s="47" t="s">
        <v>70</v>
      </c>
    </row>
    <row r="4" spans="1:11" ht="26.25">
      <c r="A4" s="49"/>
      <c r="B4" s="172" t="s">
        <v>71</v>
      </c>
      <c r="C4" s="172"/>
      <c r="D4" s="172"/>
      <c r="E4" s="172" t="s">
        <v>72</v>
      </c>
      <c r="F4" s="172"/>
      <c r="G4" s="172"/>
      <c r="H4" s="172"/>
      <c r="I4" s="95" t="s">
        <v>73</v>
      </c>
      <c r="J4" s="92"/>
      <c r="K4" s="19"/>
    </row>
    <row r="5" spans="1:11" ht="15">
      <c r="A5" s="173" t="s">
        <v>37</v>
      </c>
      <c r="B5" s="176" t="s">
        <v>74</v>
      </c>
      <c r="C5" s="179" t="s">
        <v>75</v>
      </c>
      <c r="D5" s="179" t="s">
        <v>76</v>
      </c>
      <c r="E5" s="176" t="s">
        <v>77</v>
      </c>
      <c r="F5" s="179" t="s">
        <v>78</v>
      </c>
      <c r="G5" s="185" t="s">
        <v>79</v>
      </c>
      <c r="H5" s="179" t="s">
        <v>96</v>
      </c>
      <c r="I5" s="182" t="s">
        <v>95</v>
      </c>
      <c r="J5" s="91"/>
      <c r="K5" s="19"/>
    </row>
    <row r="6" spans="1:11" ht="15">
      <c r="A6" s="174"/>
      <c r="B6" s="177"/>
      <c r="C6" s="179"/>
      <c r="D6" s="179"/>
      <c r="E6" s="180"/>
      <c r="F6" s="179"/>
      <c r="G6" s="186"/>
      <c r="H6" s="179"/>
      <c r="I6" s="183"/>
      <c r="J6" s="91"/>
      <c r="K6" s="19"/>
    </row>
    <row r="7" spans="1:11" ht="25.5" customHeight="1">
      <c r="A7" s="175"/>
      <c r="B7" s="178"/>
      <c r="C7" s="179"/>
      <c r="D7" s="179"/>
      <c r="E7" s="181"/>
      <c r="F7" s="179"/>
      <c r="G7" s="187"/>
      <c r="H7" s="179"/>
      <c r="I7" s="184"/>
      <c r="J7" s="91"/>
      <c r="K7" s="19"/>
    </row>
    <row r="8" spans="1:11" ht="15">
      <c r="A8" s="52" t="s">
        <v>38</v>
      </c>
      <c r="B8" s="83">
        <v>18561</v>
      </c>
      <c r="C8" s="83">
        <v>4924</v>
      </c>
      <c r="D8" s="83">
        <v>14907</v>
      </c>
      <c r="E8" s="83">
        <v>3400</v>
      </c>
      <c r="F8" s="83">
        <v>0</v>
      </c>
      <c r="G8" s="83"/>
      <c r="H8" s="84">
        <f>SUM(B8:G8)</f>
        <v>41792</v>
      </c>
      <c r="I8" s="96">
        <v>9864</v>
      </c>
      <c r="J8" s="67"/>
      <c r="K8" s="19"/>
    </row>
    <row r="9" spans="1:11" ht="15">
      <c r="A9" s="50" t="s">
        <v>39</v>
      </c>
      <c r="B9" s="83">
        <v>0</v>
      </c>
      <c r="C9" s="83">
        <v>0</v>
      </c>
      <c r="D9" s="83">
        <v>0</v>
      </c>
      <c r="E9" s="83">
        <v>0</v>
      </c>
      <c r="F9" s="83">
        <v>24189</v>
      </c>
      <c r="G9" s="83"/>
      <c r="H9" s="84">
        <f>SUM(B9+C9+D9+E9+F9)</f>
        <v>24189</v>
      </c>
      <c r="I9" s="96">
        <v>0</v>
      </c>
      <c r="J9" s="67"/>
      <c r="K9" s="19"/>
    </row>
    <row r="10" spans="1:11" ht="15">
      <c r="A10" s="86" t="s">
        <v>80</v>
      </c>
      <c r="B10" s="83"/>
      <c r="C10" s="83"/>
      <c r="D10" s="83"/>
      <c r="E10" s="83"/>
      <c r="F10" s="87">
        <v>18463</v>
      </c>
      <c r="G10" s="83"/>
      <c r="H10" s="84"/>
      <c r="I10" s="51"/>
      <c r="J10" s="93"/>
      <c r="K10" s="19"/>
    </row>
    <row r="11" spans="1:11" ht="15">
      <c r="A11" s="86" t="s">
        <v>81</v>
      </c>
      <c r="B11" s="83"/>
      <c r="C11" s="83"/>
      <c r="D11" s="83"/>
      <c r="E11" s="83"/>
      <c r="F11" s="87"/>
      <c r="G11" s="83"/>
      <c r="H11" s="84"/>
      <c r="I11" s="51"/>
      <c r="J11" s="93"/>
      <c r="K11" s="19"/>
    </row>
    <row r="12" spans="1:11" ht="15">
      <c r="A12" s="86" t="s">
        <v>82</v>
      </c>
      <c r="B12" s="83"/>
      <c r="C12" s="83"/>
      <c r="D12" s="83"/>
      <c r="E12" s="83"/>
      <c r="F12" s="87"/>
      <c r="G12" s="83"/>
      <c r="H12" s="84"/>
      <c r="I12" s="51"/>
      <c r="J12" s="93"/>
      <c r="K12" s="19"/>
    </row>
    <row r="13" spans="1:11" ht="15">
      <c r="A13" s="86" t="s">
        <v>83</v>
      </c>
      <c r="B13" s="83"/>
      <c r="C13" s="83"/>
      <c r="D13" s="83"/>
      <c r="E13" s="83"/>
      <c r="F13" s="87">
        <v>5709</v>
      </c>
      <c r="G13" s="83"/>
      <c r="H13" s="84"/>
      <c r="I13" s="51"/>
      <c r="J13" s="93"/>
      <c r="K13" s="19"/>
    </row>
    <row r="14" spans="1:11" ht="15">
      <c r="A14" s="50"/>
      <c r="B14" s="83"/>
      <c r="C14" s="83"/>
      <c r="D14" s="83"/>
      <c r="E14" s="83"/>
      <c r="F14" s="83"/>
      <c r="G14" s="83"/>
      <c r="H14" s="84"/>
      <c r="I14" s="51"/>
      <c r="J14" s="93"/>
      <c r="K14" s="19"/>
    </row>
    <row r="15" spans="1:11" ht="15">
      <c r="A15" s="50" t="s">
        <v>84</v>
      </c>
      <c r="B15" s="83">
        <v>0</v>
      </c>
      <c r="C15" s="83">
        <v>0</v>
      </c>
      <c r="D15" s="83">
        <v>0</v>
      </c>
      <c r="E15" s="83">
        <v>0</v>
      </c>
      <c r="F15" s="83">
        <v>18935</v>
      </c>
      <c r="G15" s="83"/>
      <c r="H15" s="84">
        <f>SUM(B15:G15)</f>
        <v>18935</v>
      </c>
      <c r="I15" s="96">
        <v>0</v>
      </c>
      <c r="J15" s="67"/>
      <c r="K15" s="19"/>
    </row>
    <row r="16" spans="1:11" ht="15">
      <c r="A16" s="86" t="s">
        <v>85</v>
      </c>
      <c r="B16" s="83"/>
      <c r="C16" s="83"/>
      <c r="D16" s="83"/>
      <c r="E16" s="83"/>
      <c r="F16" s="87">
        <v>14428</v>
      </c>
      <c r="G16" s="83"/>
      <c r="H16" s="84"/>
      <c r="I16" s="51"/>
      <c r="J16" s="93"/>
      <c r="K16" s="19"/>
    </row>
    <row r="17" spans="1:11" ht="15">
      <c r="A17" s="86" t="s">
        <v>83</v>
      </c>
      <c r="B17" s="83"/>
      <c r="C17" s="83"/>
      <c r="D17" s="83"/>
      <c r="E17" s="83"/>
      <c r="F17" s="87">
        <v>1184</v>
      </c>
      <c r="G17" s="83"/>
      <c r="H17" s="84"/>
      <c r="I17" s="51"/>
      <c r="J17" s="93"/>
      <c r="K17" s="19"/>
    </row>
    <row r="18" spans="1:11" ht="15">
      <c r="A18" s="86" t="s">
        <v>97</v>
      </c>
      <c r="B18" s="83"/>
      <c r="C18" s="83"/>
      <c r="D18" s="83"/>
      <c r="E18" s="83"/>
      <c r="F18" s="87">
        <v>594</v>
      </c>
      <c r="G18" s="83"/>
      <c r="H18" s="84"/>
      <c r="I18" s="51"/>
      <c r="J18" s="93"/>
      <c r="K18" s="19"/>
    </row>
    <row r="19" spans="1:11" ht="15">
      <c r="A19" s="86" t="s">
        <v>86</v>
      </c>
      <c r="B19" s="83"/>
      <c r="C19" s="83"/>
      <c r="D19" s="83"/>
      <c r="E19" s="83"/>
      <c r="F19" s="87">
        <v>2729</v>
      </c>
      <c r="G19" s="83"/>
      <c r="H19" s="84"/>
      <c r="I19" s="51"/>
      <c r="J19" s="93"/>
      <c r="K19" s="19"/>
    </row>
    <row r="20" spans="1:11" ht="15">
      <c r="A20" s="50" t="s">
        <v>87</v>
      </c>
      <c r="B20" s="83">
        <v>0</v>
      </c>
      <c r="C20" s="83">
        <v>0</v>
      </c>
      <c r="D20" s="83">
        <v>0</v>
      </c>
      <c r="E20" s="83">
        <v>0</v>
      </c>
      <c r="F20" s="83">
        <v>7958</v>
      </c>
      <c r="G20" s="83"/>
      <c r="H20" s="84">
        <f>SUM(B20:G20)</f>
        <v>7958</v>
      </c>
      <c r="I20" s="96">
        <v>295</v>
      </c>
      <c r="J20" s="67"/>
      <c r="K20" s="19"/>
    </row>
    <row r="21" spans="1:11" ht="15">
      <c r="A21" s="52" t="s">
        <v>42</v>
      </c>
      <c r="B21" s="83">
        <v>0</v>
      </c>
      <c r="C21" s="83">
        <v>0</v>
      </c>
      <c r="D21" s="83"/>
      <c r="E21" s="83">
        <v>0</v>
      </c>
      <c r="F21" s="83">
        <v>0</v>
      </c>
      <c r="G21" s="83"/>
      <c r="H21" s="84">
        <f>SUM(B21:G21)</f>
        <v>0</v>
      </c>
      <c r="I21" s="96">
        <v>0</v>
      </c>
      <c r="J21" s="67"/>
      <c r="K21" s="19"/>
    </row>
    <row r="22" spans="1:11" ht="15">
      <c r="A22" s="50" t="s">
        <v>63</v>
      </c>
      <c r="B22" s="83">
        <v>0</v>
      </c>
      <c r="C22" s="83">
        <v>0</v>
      </c>
      <c r="D22" s="85">
        <v>19739</v>
      </c>
      <c r="E22" s="88">
        <v>0</v>
      </c>
      <c r="F22" s="88">
        <v>0</v>
      </c>
      <c r="G22" s="88"/>
      <c r="H22" s="84">
        <f>SUM(B22:G22)</f>
        <v>19739</v>
      </c>
      <c r="I22" s="96">
        <v>19739</v>
      </c>
      <c r="J22" s="67"/>
      <c r="K22" s="19"/>
    </row>
    <row r="23" spans="1:11" ht="15">
      <c r="A23" s="52" t="s">
        <v>88</v>
      </c>
      <c r="B23" s="83"/>
      <c r="C23" s="83"/>
      <c r="D23" s="83">
        <v>6120</v>
      </c>
      <c r="E23" s="83">
        <v>0</v>
      </c>
      <c r="F23" s="83">
        <v>0</v>
      </c>
      <c r="G23" s="83"/>
      <c r="H23" s="84">
        <f>SUM(B23:G23)</f>
        <v>6120</v>
      </c>
      <c r="I23" s="96">
        <v>4020</v>
      </c>
      <c r="J23" s="67"/>
      <c r="K23" s="19"/>
    </row>
    <row r="24" spans="1:11" ht="15">
      <c r="A24" s="53" t="s">
        <v>43</v>
      </c>
      <c r="B24" s="83"/>
      <c r="C24" s="83"/>
      <c r="D24" s="83"/>
      <c r="E24" s="83"/>
      <c r="F24" s="83"/>
      <c r="G24" s="83"/>
      <c r="H24" s="84">
        <f>SUM(B24:G24)</f>
        <v>0</v>
      </c>
      <c r="I24" s="51"/>
      <c r="J24" s="93"/>
      <c r="K24" s="19"/>
    </row>
    <row r="25" spans="1:11" ht="15">
      <c r="A25" s="52"/>
      <c r="B25" s="83"/>
      <c r="C25" s="83"/>
      <c r="D25" s="83"/>
      <c r="E25" s="83"/>
      <c r="F25" s="83"/>
      <c r="G25" s="83"/>
      <c r="H25" s="84"/>
      <c r="I25" s="96"/>
      <c r="J25" s="67"/>
      <c r="K25" s="19"/>
    </row>
    <row r="26" spans="1:11" ht="15.75" thickBot="1">
      <c r="A26" s="89" t="s">
        <v>44</v>
      </c>
      <c r="B26" s="97">
        <f>SUM(B8:B25)</f>
        <v>18561</v>
      </c>
      <c r="C26" s="97">
        <f>SUM(C8:C25)</f>
        <v>4924</v>
      </c>
      <c r="D26" s="97">
        <f>SUM(D8:D25)</f>
        <v>40766</v>
      </c>
      <c r="E26" s="97">
        <f>SUM(E8:E25)</f>
        <v>3400</v>
      </c>
      <c r="F26" s="97">
        <f>SUM(F8+F9+F15+F20)</f>
        <v>51082</v>
      </c>
      <c r="G26" s="97">
        <f>SUM(G8:G25)</f>
        <v>0</v>
      </c>
      <c r="H26" s="97">
        <f>SUM(B26:G26)</f>
        <v>118733</v>
      </c>
      <c r="I26" s="98">
        <f>SUM(I8:I25)</f>
        <v>33918</v>
      </c>
      <c r="J26" s="94"/>
      <c r="K26" s="19"/>
    </row>
  </sheetData>
  <sheetProtection/>
  <mergeCells count="13">
    <mergeCell ref="E5:E7"/>
    <mergeCell ref="F5:F7"/>
    <mergeCell ref="I5:I7"/>
    <mergeCell ref="G5:G7"/>
    <mergeCell ref="H5:H7"/>
    <mergeCell ref="A5:A7"/>
    <mergeCell ref="B5:B7"/>
    <mergeCell ref="C5:C7"/>
    <mergeCell ref="D5:D7"/>
    <mergeCell ref="A1:J1"/>
    <mergeCell ref="A2:J2"/>
    <mergeCell ref="B4:D4"/>
    <mergeCell ref="E4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64">
      <selection activeCell="B85" sqref="B85"/>
    </sheetView>
  </sheetViews>
  <sheetFormatPr defaultColWidth="9.140625" defaultRowHeight="15"/>
  <cols>
    <col min="1" max="1" width="47.57421875" style="0" bestFit="1" customWidth="1"/>
    <col min="2" max="2" width="15.28125" style="0" customWidth="1"/>
    <col min="3" max="3" width="13.7109375" style="0" customWidth="1"/>
  </cols>
  <sheetData>
    <row r="1" spans="1:7" ht="26.25" thickBot="1">
      <c r="A1" s="99" t="s">
        <v>99</v>
      </c>
      <c r="B1" s="100" t="s">
        <v>100</v>
      </c>
      <c r="C1" s="110" t="s">
        <v>162</v>
      </c>
      <c r="D1" s="120"/>
      <c r="E1" s="120"/>
      <c r="F1" s="120"/>
      <c r="G1" s="121"/>
    </row>
    <row r="2" spans="1:7" ht="15.75" thickTop="1">
      <c r="A2" s="101" t="s">
        <v>101</v>
      </c>
      <c r="B2" s="132">
        <v>29992</v>
      </c>
      <c r="C2" s="133">
        <v>31128</v>
      </c>
      <c r="D2" s="122"/>
      <c r="E2" s="116"/>
      <c r="F2" s="123"/>
      <c r="G2" s="124"/>
    </row>
    <row r="3" spans="1:7" ht="15">
      <c r="A3" s="102" t="s">
        <v>102</v>
      </c>
      <c r="B3" s="134"/>
      <c r="C3" s="135"/>
      <c r="D3" s="115"/>
      <c r="E3" s="116"/>
      <c r="F3" s="125"/>
      <c r="G3" s="19"/>
    </row>
    <row r="4" spans="1:7" ht="15">
      <c r="A4" s="102" t="s">
        <v>103</v>
      </c>
      <c r="B4" s="136">
        <v>9906</v>
      </c>
      <c r="C4" s="137">
        <v>9864</v>
      </c>
      <c r="D4" s="122"/>
      <c r="E4" s="116"/>
      <c r="F4" s="123"/>
      <c r="G4" s="124"/>
    </row>
    <row r="5" spans="1:7" ht="15">
      <c r="A5" s="103" t="s">
        <v>104</v>
      </c>
      <c r="B5" s="136"/>
      <c r="C5" s="137"/>
      <c r="D5" s="122"/>
      <c r="E5" s="126"/>
      <c r="F5" s="123"/>
      <c r="G5" s="19"/>
    </row>
    <row r="6" spans="1:7" ht="15">
      <c r="A6" s="103" t="s">
        <v>105</v>
      </c>
      <c r="B6" s="136">
        <v>800</v>
      </c>
      <c r="C6" s="137">
        <v>800</v>
      </c>
      <c r="D6" s="122"/>
      <c r="E6" s="116"/>
      <c r="F6" s="123"/>
      <c r="G6" s="124"/>
    </row>
    <row r="7" spans="1:7" ht="15">
      <c r="A7" s="104" t="s">
        <v>106</v>
      </c>
      <c r="B7" s="136"/>
      <c r="C7" s="137"/>
      <c r="D7" s="122"/>
      <c r="E7" s="116"/>
      <c r="F7" s="123"/>
      <c r="G7" s="19"/>
    </row>
    <row r="8" spans="1:7" ht="15.75" thickBot="1">
      <c r="A8" s="105"/>
      <c r="B8" s="138"/>
      <c r="C8" s="139"/>
      <c r="D8" s="122"/>
      <c r="E8" s="126"/>
      <c r="F8" s="123"/>
      <c r="G8" s="19"/>
    </row>
    <row r="9" spans="1:7" ht="16.5" thickBot="1" thickTop="1">
      <c r="A9" s="106" t="s">
        <v>107</v>
      </c>
      <c r="B9" s="140">
        <f>SUM(B2+B4+B6)</f>
        <v>40698</v>
      </c>
      <c r="C9" s="141">
        <f>SUM(C2+C4+C6)+C7</f>
        <v>41792</v>
      </c>
      <c r="D9" s="127"/>
      <c r="E9" s="116"/>
      <c r="F9" s="128"/>
      <c r="G9" s="128"/>
    </row>
    <row r="10" spans="1:7" ht="15.75" thickBot="1">
      <c r="A10" s="107"/>
      <c r="B10" s="108"/>
      <c r="C10" s="108"/>
      <c r="D10" s="127"/>
      <c r="E10" s="116"/>
      <c r="F10" s="128"/>
      <c r="G10" s="19"/>
    </row>
    <row r="11" spans="1:8" ht="26.25" thickBot="1">
      <c r="A11" s="109" t="s">
        <v>108</v>
      </c>
      <c r="B11" s="100" t="s">
        <v>100</v>
      </c>
      <c r="C11" s="110" t="s">
        <v>163</v>
      </c>
      <c r="D11" s="120"/>
      <c r="E11" s="120"/>
      <c r="F11" s="120"/>
      <c r="G11" s="121"/>
      <c r="H11" s="19"/>
    </row>
    <row r="12" spans="1:8" ht="15.75" thickTop="1">
      <c r="A12" s="111"/>
      <c r="B12" s="142"/>
      <c r="C12" s="143"/>
      <c r="D12" s="120"/>
      <c r="E12" s="120"/>
      <c r="F12" s="120"/>
      <c r="G12" s="19"/>
      <c r="H12" s="19"/>
    </row>
    <row r="13" spans="1:8" ht="15">
      <c r="A13" s="112" t="s">
        <v>109</v>
      </c>
      <c r="B13" s="136"/>
      <c r="C13" s="137"/>
      <c r="D13" s="122"/>
      <c r="E13" s="126"/>
      <c r="F13" s="126"/>
      <c r="G13" s="19"/>
      <c r="H13" s="19"/>
    </row>
    <row r="14" spans="1:8" ht="15">
      <c r="A14" s="112"/>
      <c r="B14" s="136"/>
      <c r="C14" s="137"/>
      <c r="D14" s="122"/>
      <c r="E14" s="126"/>
      <c r="F14" s="126"/>
      <c r="G14" s="19"/>
      <c r="H14" s="19"/>
    </row>
    <row r="15" spans="1:8" ht="15">
      <c r="A15" s="102" t="s">
        <v>110</v>
      </c>
      <c r="B15" s="136">
        <v>13860</v>
      </c>
      <c r="C15" s="137">
        <v>13860</v>
      </c>
      <c r="D15" s="122"/>
      <c r="E15" s="116"/>
      <c r="F15" s="123"/>
      <c r="G15" s="19"/>
      <c r="H15" s="19"/>
    </row>
    <row r="16" spans="1:8" ht="15">
      <c r="A16" s="102" t="s">
        <v>111</v>
      </c>
      <c r="B16" s="136">
        <v>1200</v>
      </c>
      <c r="C16" s="137">
        <v>1200</v>
      </c>
      <c r="D16" s="122"/>
      <c r="E16" s="116"/>
      <c r="F16" s="123"/>
      <c r="G16" s="19"/>
      <c r="H16" s="19"/>
    </row>
    <row r="17" spans="1:8" ht="15">
      <c r="A17" s="102" t="s">
        <v>112</v>
      </c>
      <c r="B17" s="136">
        <v>1601</v>
      </c>
      <c r="C17" s="137"/>
      <c r="D17" s="122"/>
      <c r="E17" s="116"/>
      <c r="F17" s="123"/>
      <c r="G17" s="19"/>
      <c r="H17" s="19"/>
    </row>
    <row r="18" spans="1:8" ht="15">
      <c r="A18" s="102" t="s">
        <v>113</v>
      </c>
      <c r="B18" s="136"/>
      <c r="C18" s="137">
        <v>400</v>
      </c>
      <c r="D18" s="122"/>
      <c r="E18" s="116"/>
      <c r="F18" s="123"/>
      <c r="G18" s="19"/>
      <c r="H18" s="19"/>
    </row>
    <row r="19" spans="1:8" ht="15">
      <c r="A19" s="102" t="s">
        <v>114</v>
      </c>
      <c r="B19" s="136"/>
      <c r="C19" s="137"/>
      <c r="D19" s="122"/>
      <c r="E19" s="116"/>
      <c r="F19" s="123"/>
      <c r="G19" s="19"/>
      <c r="H19" s="19"/>
    </row>
    <row r="20" spans="1:8" ht="15">
      <c r="A20" s="102" t="s">
        <v>115</v>
      </c>
      <c r="B20" s="136">
        <v>510</v>
      </c>
      <c r="C20" s="137">
        <v>576</v>
      </c>
      <c r="D20" s="122"/>
      <c r="E20" s="116"/>
      <c r="F20" s="123"/>
      <c r="G20" s="19"/>
      <c r="H20" s="19"/>
    </row>
    <row r="21" spans="1:8" ht="15">
      <c r="A21" s="102" t="s">
        <v>116</v>
      </c>
      <c r="B21" s="136">
        <v>1080</v>
      </c>
      <c r="C21" s="137">
        <v>365</v>
      </c>
      <c r="D21" s="122"/>
      <c r="E21" s="116"/>
      <c r="F21" s="123"/>
      <c r="G21" s="19"/>
      <c r="H21" s="19"/>
    </row>
    <row r="22" spans="1:8" ht="15">
      <c r="A22" s="102" t="s">
        <v>117</v>
      </c>
      <c r="B22" s="136"/>
      <c r="C22" s="137">
        <v>2160</v>
      </c>
      <c r="D22" s="122"/>
      <c r="E22" s="126"/>
      <c r="F22" s="123"/>
      <c r="G22" s="19"/>
      <c r="H22" s="19"/>
    </row>
    <row r="23" spans="1:8" ht="15">
      <c r="A23" s="102" t="s">
        <v>118</v>
      </c>
      <c r="B23" s="136"/>
      <c r="C23" s="137"/>
      <c r="D23" s="122"/>
      <c r="E23" s="126"/>
      <c r="F23" s="123"/>
      <c r="G23" s="19"/>
      <c r="H23" s="19"/>
    </row>
    <row r="24" spans="1:8" ht="15">
      <c r="A24" s="102" t="s">
        <v>119</v>
      </c>
      <c r="B24" s="136"/>
      <c r="C24" s="137"/>
      <c r="D24" s="122"/>
      <c r="E24" s="126"/>
      <c r="F24" s="123"/>
      <c r="G24" s="19"/>
      <c r="H24" s="19"/>
    </row>
    <row r="25" spans="1:8" ht="15">
      <c r="A25" s="112" t="s">
        <v>120</v>
      </c>
      <c r="B25" s="134">
        <f>SUM(B15:B24)</f>
        <v>18251</v>
      </c>
      <c r="C25" s="135">
        <f>SUM(C15:C24)</f>
        <v>18561</v>
      </c>
      <c r="D25" s="115"/>
      <c r="E25" s="116"/>
      <c r="F25" s="125"/>
      <c r="G25" s="19"/>
      <c r="H25" s="19"/>
    </row>
    <row r="26" spans="1:8" ht="15">
      <c r="A26" s="112"/>
      <c r="B26" s="136"/>
      <c r="C26" s="137"/>
      <c r="D26" s="122"/>
      <c r="E26" s="126"/>
      <c r="F26" s="123"/>
      <c r="G26" s="19"/>
      <c r="H26" s="19"/>
    </row>
    <row r="27" spans="1:8" ht="15">
      <c r="A27" s="102" t="s">
        <v>121</v>
      </c>
      <c r="B27" s="136">
        <v>4831</v>
      </c>
      <c r="C27" s="137">
        <v>4748</v>
      </c>
      <c r="D27" s="122"/>
      <c r="E27" s="116"/>
      <c r="F27" s="123"/>
      <c r="G27" s="19"/>
      <c r="H27" s="19"/>
    </row>
    <row r="28" spans="1:8" ht="15">
      <c r="A28" s="102" t="s">
        <v>122</v>
      </c>
      <c r="B28" s="136">
        <v>500</v>
      </c>
      <c r="C28" s="137">
        <v>176</v>
      </c>
      <c r="D28" s="122"/>
      <c r="E28" s="116"/>
      <c r="F28" s="123"/>
      <c r="G28" s="19"/>
      <c r="H28" s="19"/>
    </row>
    <row r="29" spans="1:8" ht="15">
      <c r="A29" s="102" t="s">
        <v>123</v>
      </c>
      <c r="B29" s="136">
        <v>166</v>
      </c>
      <c r="C29" s="137"/>
      <c r="D29" s="122"/>
      <c r="E29" s="116"/>
      <c r="F29" s="123"/>
      <c r="G29" s="19"/>
      <c r="H29" s="19"/>
    </row>
    <row r="30" spans="1:8" ht="15">
      <c r="A30" s="102" t="s">
        <v>124</v>
      </c>
      <c r="B30" s="136"/>
      <c r="C30" s="137"/>
      <c r="D30" s="122"/>
      <c r="E30" s="116"/>
      <c r="F30" s="123"/>
      <c r="G30" s="19"/>
      <c r="H30" s="19"/>
    </row>
    <row r="31" spans="1:8" ht="15">
      <c r="A31" s="112" t="s">
        <v>125</v>
      </c>
      <c r="B31" s="134">
        <f>SUM(B27:B30)</f>
        <v>5497</v>
      </c>
      <c r="C31" s="135">
        <f>SUM(C27:C30)</f>
        <v>4924</v>
      </c>
      <c r="D31" s="115"/>
      <c r="E31" s="116"/>
      <c r="F31" s="125"/>
      <c r="G31" s="19"/>
      <c r="H31" s="19"/>
    </row>
    <row r="32" spans="1:8" ht="15">
      <c r="A32" s="112"/>
      <c r="B32" s="134"/>
      <c r="C32" s="135"/>
      <c r="D32" s="115"/>
      <c r="E32" s="116"/>
      <c r="F32" s="125"/>
      <c r="G32" s="19"/>
      <c r="H32" s="19"/>
    </row>
    <row r="33" spans="1:8" ht="15">
      <c r="A33" s="112" t="s">
        <v>126</v>
      </c>
      <c r="B33" s="134">
        <v>2160</v>
      </c>
      <c r="C33" s="135">
        <v>3400</v>
      </c>
      <c r="D33" s="115"/>
      <c r="E33" s="116"/>
      <c r="F33" s="125"/>
      <c r="G33" s="19"/>
      <c r="H33" s="19"/>
    </row>
    <row r="34" spans="1:8" ht="15">
      <c r="A34" s="104" t="s">
        <v>127</v>
      </c>
      <c r="B34" s="144">
        <v>2160</v>
      </c>
      <c r="C34" s="145"/>
      <c r="D34" s="129"/>
      <c r="E34" s="116"/>
      <c r="F34" s="117"/>
      <c r="G34" s="19"/>
      <c r="H34" s="19"/>
    </row>
    <row r="35" spans="1:8" ht="15.75" thickBot="1">
      <c r="A35" s="113" t="s">
        <v>128</v>
      </c>
      <c r="B35" s="146"/>
      <c r="C35" s="151">
        <v>3400</v>
      </c>
      <c r="D35" s="115"/>
      <c r="E35" s="116"/>
      <c r="F35" s="117"/>
      <c r="G35" s="19"/>
      <c r="H35" s="19"/>
    </row>
    <row r="36" spans="1:6" ht="15">
      <c r="A36" s="114"/>
      <c r="B36" s="115"/>
      <c r="C36" s="115"/>
      <c r="D36" s="115"/>
      <c r="E36" s="116"/>
      <c r="F36" s="117"/>
    </row>
    <row r="37" spans="1:6" ht="15.75" thickBot="1">
      <c r="A37" s="114"/>
      <c r="B37" s="115"/>
      <c r="C37" s="115"/>
      <c r="D37" s="115"/>
      <c r="E37" s="116"/>
      <c r="F37" s="117"/>
    </row>
    <row r="38" spans="1:7" ht="26.25" thickBot="1">
      <c r="A38" s="99" t="s">
        <v>129</v>
      </c>
      <c r="B38" s="110" t="s">
        <v>100</v>
      </c>
      <c r="C38" s="110" t="s">
        <v>163</v>
      </c>
      <c r="D38" s="120"/>
      <c r="E38" s="120"/>
      <c r="F38" s="120"/>
      <c r="G38" s="121"/>
    </row>
    <row r="39" spans="1:7" ht="15.75" thickTop="1">
      <c r="A39" s="118" t="s">
        <v>130</v>
      </c>
      <c r="B39" s="132"/>
      <c r="C39" s="133"/>
      <c r="D39" s="122"/>
      <c r="E39" s="126"/>
      <c r="F39" s="123"/>
      <c r="G39" s="19"/>
    </row>
    <row r="40" spans="1:7" ht="15">
      <c r="A40" s="104" t="s">
        <v>131</v>
      </c>
      <c r="B40" s="136">
        <v>0</v>
      </c>
      <c r="C40" s="137"/>
      <c r="D40" s="122"/>
      <c r="E40" s="126"/>
      <c r="F40" s="123"/>
      <c r="G40" s="19"/>
    </row>
    <row r="41" spans="1:7" ht="15">
      <c r="A41" s="102" t="s">
        <v>132</v>
      </c>
      <c r="B41" s="136">
        <v>400</v>
      </c>
      <c r="C41" s="137">
        <v>420</v>
      </c>
      <c r="D41" s="122"/>
      <c r="E41" s="116"/>
      <c r="F41" s="123"/>
      <c r="G41" s="19"/>
    </row>
    <row r="42" spans="1:7" ht="15">
      <c r="A42" s="102" t="s">
        <v>133</v>
      </c>
      <c r="B42" s="136">
        <v>140</v>
      </c>
      <c r="C42" s="137">
        <v>200</v>
      </c>
      <c r="D42" s="122"/>
      <c r="E42" s="116"/>
      <c r="F42" s="123"/>
      <c r="G42" s="19"/>
    </row>
    <row r="43" spans="1:7" ht="15">
      <c r="A43" s="102" t="s">
        <v>134</v>
      </c>
      <c r="B43" s="136">
        <v>40</v>
      </c>
      <c r="C43" s="137">
        <v>50</v>
      </c>
      <c r="D43" s="122"/>
      <c r="E43" s="116"/>
      <c r="F43" s="123"/>
      <c r="G43" s="19"/>
    </row>
    <row r="44" spans="1:7" ht="15">
      <c r="A44" s="102" t="s">
        <v>135</v>
      </c>
      <c r="B44" s="136">
        <v>100</v>
      </c>
      <c r="C44" s="137">
        <v>200</v>
      </c>
      <c r="D44" s="122"/>
      <c r="E44" s="116"/>
      <c r="F44" s="123"/>
      <c r="G44" s="19"/>
    </row>
    <row r="45" spans="1:7" ht="15">
      <c r="A45" s="102" t="s">
        <v>136</v>
      </c>
      <c r="B45" s="136">
        <v>10</v>
      </c>
      <c r="C45" s="137">
        <v>20</v>
      </c>
      <c r="D45" s="122"/>
      <c r="E45" s="116"/>
      <c r="F45" s="123"/>
      <c r="G45" s="19"/>
    </row>
    <row r="46" spans="1:7" ht="15">
      <c r="A46" s="112" t="s">
        <v>137</v>
      </c>
      <c r="B46" s="134">
        <v>690</v>
      </c>
      <c r="C46" s="135">
        <f>SUM(C41:C45)</f>
        <v>890</v>
      </c>
      <c r="D46" s="115"/>
      <c r="E46" s="116"/>
      <c r="F46" s="125"/>
      <c r="G46" s="19"/>
    </row>
    <row r="47" spans="1:7" ht="15">
      <c r="A47" s="112"/>
      <c r="B47" s="134"/>
      <c r="C47" s="135"/>
      <c r="D47" s="115"/>
      <c r="E47" s="116"/>
      <c r="F47" s="125"/>
      <c r="G47" s="19"/>
    </row>
    <row r="48" spans="1:7" ht="15">
      <c r="A48" s="112" t="s">
        <v>138</v>
      </c>
      <c r="B48" s="136"/>
      <c r="C48" s="137"/>
      <c r="D48" s="122"/>
      <c r="E48" s="126"/>
      <c r="F48" s="123"/>
      <c r="G48" s="19"/>
    </row>
    <row r="49" spans="1:7" ht="15">
      <c r="A49" s="112"/>
      <c r="B49" s="136"/>
      <c r="C49" s="137"/>
      <c r="D49" s="122"/>
      <c r="E49" s="126"/>
      <c r="F49" s="123"/>
      <c r="G49" s="19"/>
    </row>
    <row r="50" spans="1:7" ht="15">
      <c r="A50" s="102" t="s">
        <v>139</v>
      </c>
      <c r="B50" s="136">
        <v>600</v>
      </c>
      <c r="C50" s="137">
        <v>700</v>
      </c>
      <c r="D50" s="122"/>
      <c r="E50" s="116"/>
      <c r="F50" s="123"/>
      <c r="G50" s="19"/>
    </row>
    <row r="51" spans="1:7" ht="15">
      <c r="A51" s="102" t="s">
        <v>140</v>
      </c>
      <c r="B51" s="136">
        <v>2760</v>
      </c>
      <c r="C51" s="137">
        <v>3000</v>
      </c>
      <c r="D51" s="122"/>
      <c r="E51" s="116"/>
      <c r="F51" s="123"/>
      <c r="G51" s="19"/>
    </row>
    <row r="52" spans="1:7" ht="15">
      <c r="A52" s="102" t="s">
        <v>141</v>
      </c>
      <c r="B52" s="136">
        <v>0</v>
      </c>
      <c r="C52" s="137"/>
      <c r="D52" s="122"/>
      <c r="E52" s="126"/>
      <c r="F52" s="123"/>
      <c r="G52" s="19"/>
    </row>
    <row r="53" spans="1:7" ht="15">
      <c r="A53" s="102" t="s">
        <v>142</v>
      </c>
      <c r="B53" s="136"/>
      <c r="C53" s="137"/>
      <c r="D53" s="122"/>
      <c r="E53" s="126"/>
      <c r="F53" s="123"/>
      <c r="G53" s="19"/>
    </row>
    <row r="54" spans="1:7" ht="15">
      <c r="A54" s="102" t="s">
        <v>143</v>
      </c>
      <c r="B54" s="136"/>
      <c r="C54" s="137"/>
      <c r="D54" s="122"/>
      <c r="E54" s="126"/>
      <c r="F54" s="123"/>
      <c r="G54" s="19"/>
    </row>
    <row r="55" spans="1:7" ht="15">
      <c r="A55" s="102" t="s">
        <v>144</v>
      </c>
      <c r="B55" s="136"/>
      <c r="C55" s="137"/>
      <c r="D55" s="122"/>
      <c r="E55" s="126"/>
      <c r="F55" s="123"/>
      <c r="G55" s="19"/>
    </row>
    <row r="56" spans="1:7" ht="15">
      <c r="A56" s="102" t="s">
        <v>145</v>
      </c>
      <c r="B56" s="136">
        <v>1640</v>
      </c>
      <c r="C56" s="137">
        <v>1600</v>
      </c>
      <c r="D56" s="122"/>
      <c r="E56" s="116"/>
      <c r="F56" s="123"/>
      <c r="G56" s="19"/>
    </row>
    <row r="57" spans="1:7" ht="15">
      <c r="A57" s="102" t="s">
        <v>146</v>
      </c>
      <c r="B57" s="136">
        <v>300</v>
      </c>
      <c r="C57" s="137">
        <v>500</v>
      </c>
      <c r="D57" s="122"/>
      <c r="E57" s="116"/>
      <c r="F57" s="123"/>
      <c r="G57" s="19"/>
    </row>
    <row r="58" spans="1:7" ht="15">
      <c r="A58" s="102" t="s">
        <v>147</v>
      </c>
      <c r="B58" s="136">
        <v>25</v>
      </c>
      <c r="C58" s="137">
        <v>30</v>
      </c>
      <c r="D58" s="122"/>
      <c r="E58" s="116"/>
      <c r="F58" s="123"/>
      <c r="G58" s="19"/>
    </row>
    <row r="59" spans="1:7" ht="15">
      <c r="A59" s="112" t="s">
        <v>137</v>
      </c>
      <c r="B59" s="134">
        <f>SUM(B50:B58)</f>
        <v>5325</v>
      </c>
      <c r="C59" s="135">
        <f>SUM(C50:C58)</f>
        <v>5830</v>
      </c>
      <c r="D59" s="115"/>
      <c r="E59" s="116"/>
      <c r="F59" s="125"/>
      <c r="G59" s="19"/>
    </row>
    <row r="60" spans="1:7" ht="15">
      <c r="A60" s="102"/>
      <c r="B60" s="136"/>
      <c r="C60" s="137"/>
      <c r="D60" s="122"/>
      <c r="E60" s="126"/>
      <c r="F60" s="123"/>
      <c r="G60" s="19"/>
    </row>
    <row r="61" spans="1:7" ht="15">
      <c r="A61" s="112" t="s">
        <v>148</v>
      </c>
      <c r="B61" s="136"/>
      <c r="C61" s="137"/>
      <c r="D61" s="122"/>
      <c r="E61" s="126"/>
      <c r="F61" s="123"/>
      <c r="G61" s="19"/>
    </row>
    <row r="62" spans="1:7" ht="15">
      <c r="A62" s="112"/>
      <c r="B62" s="136"/>
      <c r="C62" s="137"/>
      <c r="D62" s="122"/>
      <c r="E62" s="126"/>
      <c r="F62" s="123"/>
      <c r="G62" s="19"/>
    </row>
    <row r="63" spans="1:7" ht="15">
      <c r="A63" s="102" t="s">
        <v>149</v>
      </c>
      <c r="B63" s="136">
        <v>1750</v>
      </c>
      <c r="C63" s="137">
        <v>2500</v>
      </c>
      <c r="D63" s="122"/>
      <c r="E63" s="116"/>
      <c r="F63" s="123"/>
      <c r="G63" s="19"/>
    </row>
    <row r="64" spans="1:7" ht="15">
      <c r="A64" s="102" t="s">
        <v>150</v>
      </c>
      <c r="B64" s="136"/>
      <c r="C64" s="137"/>
      <c r="D64" s="122"/>
      <c r="E64" s="116"/>
      <c r="F64" s="123"/>
      <c r="G64" s="19"/>
    </row>
    <row r="65" spans="1:7" ht="15">
      <c r="A65" s="102" t="s">
        <v>151</v>
      </c>
      <c r="B65" s="136"/>
      <c r="C65" s="137">
        <v>300</v>
      </c>
      <c r="D65" s="122"/>
      <c r="E65" s="116"/>
      <c r="F65" s="123"/>
      <c r="G65" s="19"/>
    </row>
    <row r="66" spans="1:7" ht="15">
      <c r="A66" s="102" t="s">
        <v>152</v>
      </c>
      <c r="B66" s="136">
        <v>100</v>
      </c>
      <c r="C66" s="137">
        <v>200</v>
      </c>
      <c r="D66" s="122"/>
      <c r="E66" s="116"/>
      <c r="F66" s="123"/>
      <c r="G66" s="19"/>
    </row>
    <row r="67" spans="1:7" ht="15">
      <c r="A67" s="102" t="s">
        <v>153</v>
      </c>
      <c r="B67" s="136">
        <v>20</v>
      </c>
      <c r="C67" s="137">
        <v>400</v>
      </c>
      <c r="D67" s="122"/>
      <c r="E67" s="116"/>
      <c r="F67" s="123"/>
      <c r="G67" s="19"/>
    </row>
    <row r="68" spans="1:7" ht="15">
      <c r="A68" s="102" t="s">
        <v>154</v>
      </c>
      <c r="B68" s="136">
        <v>2840</v>
      </c>
      <c r="C68" s="137">
        <v>3000</v>
      </c>
      <c r="D68" s="122"/>
      <c r="E68" s="116"/>
      <c r="F68" s="123"/>
      <c r="G68" s="19"/>
    </row>
    <row r="69" spans="1:7" ht="15">
      <c r="A69" s="112" t="s">
        <v>137</v>
      </c>
      <c r="B69" s="134">
        <v>4710</v>
      </c>
      <c r="C69" s="135">
        <f>SUM(C63:C68)</f>
        <v>6400</v>
      </c>
      <c r="D69" s="115"/>
      <c r="E69" s="116"/>
      <c r="F69" s="125"/>
      <c r="G69" s="19"/>
    </row>
    <row r="70" spans="1:7" ht="15">
      <c r="A70" s="112"/>
      <c r="B70" s="136"/>
      <c r="C70" s="137"/>
      <c r="D70" s="122"/>
      <c r="E70" s="126"/>
      <c r="F70" s="123"/>
      <c r="G70" s="19"/>
    </row>
    <row r="71" spans="1:7" ht="15">
      <c r="A71" s="112" t="s">
        <v>155</v>
      </c>
      <c r="B71" s="136"/>
      <c r="C71" s="137"/>
      <c r="D71" s="122"/>
      <c r="E71" s="126"/>
      <c r="F71" s="123"/>
      <c r="G71" s="19"/>
    </row>
    <row r="72" spans="1:7" ht="15">
      <c r="A72" s="104" t="s">
        <v>156</v>
      </c>
      <c r="B72" s="136"/>
      <c r="C72" s="137"/>
      <c r="D72" s="122"/>
      <c r="E72" s="116"/>
      <c r="F72" s="123"/>
      <c r="G72" s="19"/>
    </row>
    <row r="73" spans="1:7" ht="15">
      <c r="A73" s="102" t="s">
        <v>157</v>
      </c>
      <c r="B73" s="136">
        <v>1500</v>
      </c>
      <c r="C73" s="137">
        <v>1487</v>
      </c>
      <c r="D73" s="122"/>
      <c r="E73" s="116"/>
      <c r="F73" s="123"/>
      <c r="G73" s="19"/>
    </row>
    <row r="74" spans="1:7" ht="15">
      <c r="A74" s="102" t="s">
        <v>158</v>
      </c>
      <c r="B74" s="136">
        <v>300</v>
      </c>
      <c r="C74" s="137">
        <v>300</v>
      </c>
      <c r="D74" s="122"/>
      <c r="E74" s="116"/>
      <c r="F74" s="123"/>
      <c r="G74" s="19"/>
    </row>
    <row r="75" spans="1:7" ht="15">
      <c r="A75" s="112" t="s">
        <v>137</v>
      </c>
      <c r="B75" s="134">
        <v>1800</v>
      </c>
      <c r="C75" s="135">
        <f>SUM(C72:C74)</f>
        <v>1787</v>
      </c>
      <c r="D75" s="115"/>
      <c r="E75" s="116"/>
      <c r="F75" s="125"/>
      <c r="G75" s="19"/>
    </row>
    <row r="76" spans="1:7" ht="15">
      <c r="A76" s="112"/>
      <c r="B76" s="134"/>
      <c r="C76" s="135"/>
      <c r="D76" s="115"/>
      <c r="E76" s="116"/>
      <c r="F76" s="125"/>
      <c r="G76" s="19"/>
    </row>
    <row r="77" spans="1:7" ht="15">
      <c r="A77" s="119" t="s">
        <v>159</v>
      </c>
      <c r="B77" s="147">
        <f>SUM(B59+B69+B75+B46)</f>
        <v>12525</v>
      </c>
      <c r="C77" s="148">
        <f>SUM(C59+C69+C75+C46)</f>
        <v>14907</v>
      </c>
      <c r="D77" s="127"/>
      <c r="E77" s="116"/>
      <c r="F77" s="130"/>
      <c r="G77" s="19"/>
    </row>
    <row r="78" spans="1:7" ht="15">
      <c r="A78" s="119"/>
      <c r="B78" s="147"/>
      <c r="C78" s="148"/>
      <c r="D78" s="127"/>
      <c r="E78" s="131"/>
      <c r="F78" s="128"/>
      <c r="G78" s="19"/>
    </row>
    <row r="79" spans="1:7" ht="15">
      <c r="A79" s="119" t="s">
        <v>160</v>
      </c>
      <c r="B79" s="147">
        <v>0</v>
      </c>
      <c r="C79" s="148"/>
      <c r="D79" s="127"/>
      <c r="E79" s="131"/>
      <c r="F79" s="128"/>
      <c r="G79" s="19"/>
    </row>
    <row r="80" spans="1:7" ht="15">
      <c r="A80" s="119"/>
      <c r="B80" s="147"/>
      <c r="C80" s="148"/>
      <c r="D80" s="127"/>
      <c r="E80" s="131"/>
      <c r="F80" s="128"/>
      <c r="G80" s="19"/>
    </row>
    <row r="81" spans="1:7" ht="15">
      <c r="A81" s="119" t="s">
        <v>79</v>
      </c>
      <c r="B81" s="147">
        <v>2265</v>
      </c>
      <c r="C81" s="148"/>
      <c r="D81" s="127"/>
      <c r="E81" s="131"/>
      <c r="F81" s="128"/>
      <c r="G81" s="19"/>
    </row>
    <row r="82" spans="1:7" ht="15">
      <c r="A82" s="119"/>
      <c r="B82" s="147"/>
      <c r="C82" s="148"/>
      <c r="D82" s="127"/>
      <c r="E82" s="131"/>
      <c r="F82" s="128"/>
      <c r="G82" s="19"/>
    </row>
    <row r="83" spans="1:7" ht="15.75" thickBot="1">
      <c r="A83" s="106" t="s">
        <v>161</v>
      </c>
      <c r="B83" s="149">
        <f>SUM(B25+B31+B33+B77+B81)</f>
        <v>40698</v>
      </c>
      <c r="C83" s="150">
        <f>SUM(C25+C31+C33+C77+C81)</f>
        <v>41792</v>
      </c>
      <c r="D83" s="127"/>
      <c r="E83" s="116"/>
      <c r="F83" s="130"/>
      <c r="G83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G45" sqref="G45"/>
    </sheetView>
  </sheetViews>
  <sheetFormatPr defaultColWidth="9.140625" defaultRowHeight="15"/>
  <cols>
    <col min="1" max="1" width="26.7109375" style="0" customWidth="1"/>
    <col min="2" max="2" width="12.8515625" style="0" customWidth="1"/>
    <col min="3" max="3" width="14.421875" style="0" customWidth="1"/>
    <col min="4" max="4" width="16.57421875" style="0" customWidth="1"/>
    <col min="5" max="5" width="11.8515625" style="0" customWidth="1"/>
    <col min="6" max="6" width="11.140625" style="0" customWidth="1"/>
  </cols>
  <sheetData>
    <row r="1" spans="4:6" ht="15">
      <c r="D1" s="1"/>
      <c r="E1" s="1"/>
      <c r="F1" s="1"/>
    </row>
    <row r="2" spans="1:6" ht="15.75" thickBot="1">
      <c r="A2" s="2"/>
      <c r="B2" s="188"/>
      <c r="C2" s="188"/>
      <c r="D2" s="188"/>
      <c r="E2" s="189" t="s">
        <v>0</v>
      </c>
      <c r="F2" s="189"/>
    </row>
    <row r="3" spans="1:6" ht="15">
      <c r="A3" s="190" t="s">
        <v>1</v>
      </c>
      <c r="B3" s="193" t="s">
        <v>2</v>
      </c>
      <c r="C3" s="193" t="s">
        <v>3</v>
      </c>
      <c r="D3" s="193" t="s">
        <v>4</v>
      </c>
      <c r="E3" s="193" t="s">
        <v>5</v>
      </c>
      <c r="F3" s="195" t="s">
        <v>6</v>
      </c>
    </row>
    <row r="4" spans="1:6" ht="15">
      <c r="A4" s="191"/>
      <c r="B4" s="194"/>
      <c r="C4" s="194"/>
      <c r="D4" s="194"/>
      <c r="E4" s="194"/>
      <c r="F4" s="196"/>
    </row>
    <row r="5" spans="1:6" ht="24" customHeight="1">
      <c r="A5" s="192"/>
      <c r="B5" s="194"/>
      <c r="C5" s="194"/>
      <c r="D5" s="194"/>
      <c r="E5" s="194"/>
      <c r="F5" s="196"/>
    </row>
    <row r="6" spans="1:8" ht="15.75" thickBot="1">
      <c r="A6" s="3" t="s">
        <v>7</v>
      </c>
      <c r="B6" s="4">
        <v>3503</v>
      </c>
      <c r="C6" s="4">
        <f>B6*35.7591</f>
        <v>125264.1273</v>
      </c>
      <c r="D6" s="4">
        <v>3503</v>
      </c>
      <c r="E6" s="4">
        <f>D6*172.8695</f>
        <v>605561.8585</v>
      </c>
      <c r="F6" s="5">
        <f>C6+E6</f>
        <v>730825.9857999999</v>
      </c>
      <c r="H6" s="90"/>
    </row>
    <row r="7" spans="1:6" ht="16.5" thickBot="1" thickTop="1">
      <c r="A7" s="6" t="s">
        <v>8</v>
      </c>
      <c r="B7" s="7">
        <v>355</v>
      </c>
      <c r="C7" s="4">
        <f aca="true" t="shared" si="0" ref="C7:C23">B7*35.7591</f>
        <v>12694.4805</v>
      </c>
      <c r="D7" s="7">
        <v>355</v>
      </c>
      <c r="E7" s="4">
        <f aca="true" t="shared" si="1" ref="E7:E23">D7*172.8695</f>
        <v>61368.67249999999</v>
      </c>
      <c r="F7" s="8">
        <f>C7+E7</f>
        <v>74063.15299999999</v>
      </c>
    </row>
    <row r="8" spans="1:6" ht="16.5" thickBot="1" thickTop="1">
      <c r="A8" s="6" t="s">
        <v>9</v>
      </c>
      <c r="B8" s="7">
        <v>234</v>
      </c>
      <c r="C8" s="4">
        <f t="shared" si="0"/>
        <v>8367.6294</v>
      </c>
      <c r="D8" s="7">
        <v>234</v>
      </c>
      <c r="E8" s="4">
        <f t="shared" si="1"/>
        <v>40451.462999999996</v>
      </c>
      <c r="F8" s="8">
        <f>C8+E8</f>
        <v>48819.092399999994</v>
      </c>
    </row>
    <row r="9" spans="1:6" ht="16.5" thickBot="1" thickTop="1">
      <c r="A9" s="6" t="s">
        <v>10</v>
      </c>
      <c r="B9" s="7">
        <v>1697</v>
      </c>
      <c r="C9" s="4">
        <f t="shared" si="0"/>
        <v>60683.19269999999</v>
      </c>
      <c r="D9" s="7">
        <v>1697</v>
      </c>
      <c r="E9" s="4">
        <f t="shared" si="1"/>
        <v>293359.5415</v>
      </c>
      <c r="F9" s="8">
        <f>C9+E9</f>
        <v>354042.7342</v>
      </c>
    </row>
    <row r="10" spans="1:6" ht="16.5" thickBot="1" thickTop="1">
      <c r="A10" s="6" t="s">
        <v>11</v>
      </c>
      <c r="B10" s="7">
        <v>0</v>
      </c>
      <c r="C10" s="4">
        <f t="shared" si="0"/>
        <v>0</v>
      </c>
      <c r="D10" s="7">
        <v>0</v>
      </c>
      <c r="E10" s="4">
        <f t="shared" si="1"/>
        <v>0</v>
      </c>
      <c r="F10" s="8">
        <v>0</v>
      </c>
    </row>
    <row r="11" spans="1:6" ht="16.5" thickBot="1" thickTop="1">
      <c r="A11" s="6" t="s">
        <v>12</v>
      </c>
      <c r="B11" s="7">
        <v>1695</v>
      </c>
      <c r="C11" s="4">
        <f t="shared" si="0"/>
        <v>60611.674499999994</v>
      </c>
      <c r="D11" s="7">
        <v>1695</v>
      </c>
      <c r="E11" s="4">
        <f t="shared" si="1"/>
        <v>293013.8025</v>
      </c>
      <c r="F11" s="8">
        <f>C11+E11</f>
        <v>353625.47699999996</v>
      </c>
    </row>
    <row r="12" spans="1:6" ht="16.5" thickBot="1" thickTop="1">
      <c r="A12" s="6" t="s">
        <v>13</v>
      </c>
      <c r="B12" s="7">
        <v>5572</v>
      </c>
      <c r="C12" s="4">
        <f t="shared" si="0"/>
        <v>199249.70519999997</v>
      </c>
      <c r="D12" s="7">
        <v>5572</v>
      </c>
      <c r="E12" s="4">
        <f t="shared" si="1"/>
        <v>963228.8539999999</v>
      </c>
      <c r="F12" s="8">
        <f>C12+E12</f>
        <v>1162478.5592</v>
      </c>
    </row>
    <row r="13" spans="1:6" ht="16.5" thickBot="1" thickTop="1">
      <c r="A13" s="6" t="s">
        <v>14</v>
      </c>
      <c r="B13" s="7">
        <v>2080</v>
      </c>
      <c r="C13" s="4">
        <f t="shared" si="0"/>
        <v>74378.928</v>
      </c>
      <c r="D13" s="7">
        <v>0</v>
      </c>
      <c r="E13" s="4">
        <f t="shared" si="1"/>
        <v>0</v>
      </c>
      <c r="F13" s="8">
        <f>C13</f>
        <v>74378.928</v>
      </c>
    </row>
    <row r="14" spans="1:6" ht="16.5" thickBot="1" thickTop="1">
      <c r="A14" s="6" t="s">
        <v>15</v>
      </c>
      <c r="B14" s="7">
        <v>1018</v>
      </c>
      <c r="C14" s="4">
        <f t="shared" si="0"/>
        <v>36402.76379999999</v>
      </c>
      <c r="D14" s="7">
        <v>1018</v>
      </c>
      <c r="E14" s="4">
        <f t="shared" si="1"/>
        <v>175981.15099999998</v>
      </c>
      <c r="F14" s="8">
        <f aca="true" t="shared" si="2" ref="F14:F21">C14+E14</f>
        <v>212383.91479999997</v>
      </c>
    </row>
    <row r="15" spans="1:6" ht="16.5" thickBot="1" thickTop="1">
      <c r="A15" s="6" t="s">
        <v>16</v>
      </c>
      <c r="B15" s="7">
        <v>75180</v>
      </c>
      <c r="C15" s="4">
        <f>B15*35.7591</f>
        <v>2688369.138</v>
      </c>
      <c r="D15" s="7">
        <v>75180</v>
      </c>
      <c r="E15" s="4">
        <f t="shared" si="1"/>
        <v>12996329.01</v>
      </c>
      <c r="F15" s="8">
        <f t="shared" si="2"/>
        <v>15684698.148</v>
      </c>
    </row>
    <row r="16" spans="1:6" ht="16.5" thickBot="1" thickTop="1">
      <c r="A16" s="6" t="s">
        <v>17</v>
      </c>
      <c r="B16" s="7">
        <v>1648</v>
      </c>
      <c r="C16" s="4">
        <f t="shared" si="0"/>
        <v>58930.99679999999</v>
      </c>
      <c r="D16" s="7">
        <v>1648</v>
      </c>
      <c r="E16" s="4">
        <f t="shared" si="1"/>
        <v>284888.936</v>
      </c>
      <c r="F16" s="8">
        <f t="shared" si="2"/>
        <v>343819.93279999995</v>
      </c>
    </row>
    <row r="17" spans="1:6" ht="16.5" thickBot="1" thickTop="1">
      <c r="A17" s="6" t="s">
        <v>18</v>
      </c>
      <c r="B17" s="7">
        <v>1651</v>
      </c>
      <c r="C17" s="4">
        <f t="shared" si="0"/>
        <v>59038.274099999995</v>
      </c>
      <c r="D17" s="7">
        <v>1651</v>
      </c>
      <c r="E17" s="4">
        <f t="shared" si="1"/>
        <v>285407.54449999996</v>
      </c>
      <c r="F17" s="8">
        <f t="shared" si="2"/>
        <v>344445.81859999994</v>
      </c>
    </row>
    <row r="18" spans="1:6" ht="16.5" thickBot="1" thickTop="1">
      <c r="A18" s="9" t="s">
        <v>19</v>
      </c>
      <c r="B18" s="7">
        <v>1620</v>
      </c>
      <c r="C18" s="4">
        <f t="shared" si="0"/>
        <v>57929.74199999999</v>
      </c>
      <c r="D18" s="7">
        <v>1620</v>
      </c>
      <c r="E18" s="4">
        <f t="shared" si="1"/>
        <v>280048.58999999997</v>
      </c>
      <c r="F18" s="8">
        <f t="shared" si="2"/>
        <v>337978.33199999994</v>
      </c>
    </row>
    <row r="19" spans="1:6" ht="16.5" thickBot="1" thickTop="1">
      <c r="A19" s="6" t="s">
        <v>20</v>
      </c>
      <c r="B19" s="7">
        <v>4701</v>
      </c>
      <c r="C19" s="4">
        <f t="shared" si="0"/>
        <v>168103.52909999999</v>
      </c>
      <c r="D19" s="7">
        <v>4701</v>
      </c>
      <c r="E19" s="4">
        <f t="shared" si="1"/>
        <v>812659.5194999999</v>
      </c>
      <c r="F19" s="8">
        <f t="shared" si="2"/>
        <v>980763.0485999999</v>
      </c>
    </row>
    <row r="20" spans="1:6" ht="16.5" thickBot="1" thickTop="1">
      <c r="A20" s="9" t="s">
        <v>21</v>
      </c>
      <c r="B20" s="7">
        <v>6679</v>
      </c>
      <c r="C20" s="4">
        <f t="shared" si="0"/>
        <v>238835.02889999998</v>
      </c>
      <c r="D20" s="7">
        <v>6679</v>
      </c>
      <c r="E20" s="4">
        <f t="shared" si="1"/>
        <v>1154595.3905</v>
      </c>
      <c r="F20" s="8">
        <f t="shared" si="2"/>
        <v>1393430.4194</v>
      </c>
    </row>
    <row r="21" spans="1:6" ht="16.5" thickBot="1" thickTop="1">
      <c r="A21" s="6" t="s">
        <v>22</v>
      </c>
      <c r="B21" s="7">
        <v>739</v>
      </c>
      <c r="C21" s="4">
        <f t="shared" si="0"/>
        <v>26425.974899999997</v>
      </c>
      <c r="D21" s="7">
        <v>739</v>
      </c>
      <c r="E21" s="4">
        <f t="shared" si="1"/>
        <v>127750.56049999999</v>
      </c>
      <c r="F21" s="8">
        <f t="shared" si="2"/>
        <v>154176.5354</v>
      </c>
    </row>
    <row r="22" spans="1:6" ht="16.5" thickBot="1" thickTop="1">
      <c r="A22" s="6" t="s">
        <v>23</v>
      </c>
      <c r="B22" s="7">
        <v>0</v>
      </c>
      <c r="C22" s="4">
        <f t="shared" si="0"/>
        <v>0</v>
      </c>
      <c r="D22" s="7">
        <v>3848</v>
      </c>
      <c r="E22" s="4">
        <f t="shared" si="1"/>
        <v>665201.836</v>
      </c>
      <c r="F22" s="8">
        <v>0</v>
      </c>
    </row>
    <row r="23" spans="1:6" ht="16.5" thickBot="1" thickTop="1">
      <c r="A23" s="6" t="s">
        <v>24</v>
      </c>
      <c r="B23" s="7">
        <v>4047</v>
      </c>
      <c r="C23" s="4">
        <f t="shared" si="0"/>
        <v>144717.0777</v>
      </c>
      <c r="D23" s="7">
        <v>4047</v>
      </c>
      <c r="E23" s="4">
        <f t="shared" si="1"/>
        <v>699602.8665</v>
      </c>
      <c r="F23" s="8">
        <f>C23+E23</f>
        <v>844319.9442</v>
      </c>
    </row>
    <row r="24" spans="1:6" ht="16.5" thickBot="1" thickTop="1">
      <c r="A24" s="9"/>
      <c r="B24" s="7"/>
      <c r="C24" s="7"/>
      <c r="D24" s="7"/>
      <c r="E24" s="7"/>
      <c r="F24" s="8"/>
    </row>
    <row r="25" spans="1:6" ht="16.5" thickBot="1" thickTop="1">
      <c r="A25" s="6"/>
      <c r="B25" s="10"/>
      <c r="C25" s="7"/>
      <c r="D25" s="10"/>
      <c r="E25" s="7"/>
      <c r="F25" s="11"/>
    </row>
    <row r="26" spans="1:6" ht="15.75" thickTop="1">
      <c r="A26" s="12"/>
      <c r="B26" s="13"/>
      <c r="C26" s="14"/>
      <c r="D26" s="13"/>
      <c r="E26" s="14"/>
      <c r="F26" s="15"/>
    </row>
    <row r="27" spans="1:6" ht="15.75" thickBot="1">
      <c r="A27" s="16" t="s">
        <v>25</v>
      </c>
      <c r="B27" s="17">
        <f>SUM(B6:B26)</f>
        <v>112419</v>
      </c>
      <c r="C27" s="17">
        <f>SUM(C6:C26)</f>
        <v>4020002.262899999</v>
      </c>
      <c r="D27" s="17">
        <f>SUM(D6:D26)</f>
        <v>114187</v>
      </c>
      <c r="E27" s="17">
        <f>SUM(E6:E23)</f>
        <v>19739449.5965</v>
      </c>
      <c r="F27" s="18">
        <f>SUM(F6:F26)</f>
        <v>23094250.023399994</v>
      </c>
    </row>
    <row r="28" spans="5:6" ht="15">
      <c r="E28" s="19"/>
      <c r="F28" s="19"/>
    </row>
    <row r="29" ht="15">
      <c r="A29" t="s">
        <v>26</v>
      </c>
    </row>
    <row r="33" ht="15">
      <c r="B33" s="1"/>
    </row>
    <row r="34" spans="1:5" ht="15">
      <c r="A34" s="1" t="s">
        <v>89</v>
      </c>
      <c r="B34" s="1"/>
      <c r="D34" s="1" t="s">
        <v>90</v>
      </c>
      <c r="E34" s="1"/>
    </row>
    <row r="35" spans="1:6" ht="15.75" thickBot="1">
      <c r="A35" s="20"/>
      <c r="B35" s="20"/>
      <c r="C35" s="20"/>
      <c r="D35" s="20"/>
      <c r="E35" s="20"/>
      <c r="F35" s="21"/>
    </row>
    <row r="36" spans="1:6" ht="15.75" thickTop="1">
      <c r="A36" s="22"/>
      <c r="B36" s="23"/>
      <c r="C36" s="24"/>
      <c r="D36" s="22"/>
      <c r="E36" s="23"/>
      <c r="F36" s="21"/>
    </row>
    <row r="37" spans="1:6" ht="15">
      <c r="A37" s="25" t="s">
        <v>27</v>
      </c>
      <c r="B37" s="26" t="s">
        <v>28</v>
      </c>
      <c r="C37" s="21"/>
      <c r="D37" s="25" t="s">
        <v>27</v>
      </c>
      <c r="E37" s="26" t="s">
        <v>28</v>
      </c>
      <c r="F37" s="21"/>
    </row>
    <row r="38" spans="1:6" ht="15.75" thickBot="1">
      <c r="A38" s="27"/>
      <c r="B38" s="28"/>
      <c r="C38" s="29"/>
      <c r="D38" s="27"/>
      <c r="E38" s="28"/>
      <c r="F38" s="21"/>
    </row>
    <row r="39" spans="1:6" ht="15">
      <c r="A39" s="30" t="s">
        <v>29</v>
      </c>
      <c r="B39" s="26">
        <v>2100000</v>
      </c>
      <c r="C39" s="21"/>
      <c r="D39" s="30" t="s">
        <v>30</v>
      </c>
      <c r="E39" s="26">
        <v>0</v>
      </c>
      <c r="F39" s="21"/>
    </row>
    <row r="40" spans="1:6" ht="15">
      <c r="A40" s="31" t="s">
        <v>91</v>
      </c>
      <c r="B40" s="32"/>
      <c r="C40" s="21"/>
      <c r="D40" s="33"/>
      <c r="E40" s="26"/>
      <c r="F40" s="21"/>
    </row>
    <row r="41" spans="1:6" ht="15">
      <c r="A41" s="30"/>
      <c r="B41" s="26"/>
      <c r="C41" s="34"/>
      <c r="D41" s="31"/>
      <c r="E41" s="35"/>
      <c r="F41" s="21"/>
    </row>
    <row r="42" spans="1:6" ht="15">
      <c r="A42" s="30" t="s">
        <v>31</v>
      </c>
      <c r="B42" s="26"/>
      <c r="C42" s="34"/>
      <c r="D42" s="30"/>
      <c r="E42" s="36"/>
      <c r="F42" s="21"/>
    </row>
    <row r="43" spans="1:6" ht="15">
      <c r="A43" s="31" t="s">
        <v>32</v>
      </c>
      <c r="B43" s="32"/>
      <c r="C43" s="21"/>
      <c r="D43" s="31"/>
      <c r="E43" s="32"/>
      <c r="F43" s="21"/>
    </row>
    <row r="44" spans="1:6" ht="15">
      <c r="A44" s="30"/>
      <c r="B44" s="26"/>
      <c r="C44" s="21"/>
      <c r="D44" s="30"/>
      <c r="E44" s="26"/>
      <c r="F44" s="21"/>
    </row>
    <row r="45" spans="1:6" ht="15">
      <c r="A45" s="30" t="s">
        <v>33</v>
      </c>
      <c r="B45" s="26">
        <v>4020000</v>
      </c>
      <c r="C45" s="21"/>
      <c r="D45" s="30"/>
      <c r="E45" s="26"/>
      <c r="F45" s="21"/>
    </row>
    <row r="46" spans="1:6" ht="15">
      <c r="A46" s="31" t="s">
        <v>92</v>
      </c>
      <c r="B46" s="32"/>
      <c r="C46" s="21"/>
      <c r="D46" s="31"/>
      <c r="E46" s="32"/>
      <c r="F46" s="21"/>
    </row>
    <row r="47" spans="1:6" ht="15.75" thickBot="1">
      <c r="A47" s="37"/>
      <c r="B47" s="38"/>
      <c r="C47" s="21"/>
      <c r="D47" s="39" t="s">
        <v>33</v>
      </c>
      <c r="E47" s="40">
        <v>19739456</v>
      </c>
      <c r="F47" s="21"/>
    </row>
    <row r="48" spans="1:6" ht="15.75" thickBot="1">
      <c r="A48" s="27" t="s">
        <v>34</v>
      </c>
      <c r="B48" s="41">
        <f>SUM(B39+B45)</f>
        <v>6120000</v>
      </c>
      <c r="C48" s="21"/>
      <c r="D48" s="27"/>
      <c r="E48" s="41"/>
      <c r="F48" s="21"/>
    </row>
    <row r="49" spans="1:6" ht="15.75" thickBot="1">
      <c r="A49" s="25"/>
      <c r="B49" s="26"/>
      <c r="C49" s="21"/>
      <c r="D49" s="27" t="s">
        <v>34</v>
      </c>
      <c r="E49" s="41">
        <v>19739456</v>
      </c>
      <c r="F49" s="21"/>
    </row>
    <row r="50" spans="1:6" ht="15">
      <c r="A50" s="30" t="s">
        <v>35</v>
      </c>
      <c r="B50" s="26">
        <v>6060000</v>
      </c>
      <c r="C50" s="21"/>
      <c r="D50" s="30" t="s">
        <v>35</v>
      </c>
      <c r="E50" s="26">
        <v>19739456</v>
      </c>
      <c r="F50" s="21"/>
    </row>
    <row r="51" spans="1:6" ht="15">
      <c r="A51" s="31" t="s">
        <v>93</v>
      </c>
      <c r="B51" s="32"/>
      <c r="C51" s="21"/>
      <c r="D51" s="31"/>
      <c r="E51" s="32"/>
      <c r="F51" s="21"/>
    </row>
    <row r="52" spans="1:6" ht="15.75" thickBot="1">
      <c r="A52" s="27" t="s">
        <v>94</v>
      </c>
      <c r="B52" s="41">
        <v>60000</v>
      </c>
      <c r="C52" s="21"/>
      <c r="D52" s="42"/>
      <c r="E52" s="38"/>
      <c r="F52" s="21"/>
    </row>
    <row r="53" spans="1:6" ht="15.75" thickBot="1">
      <c r="A53" s="43" t="s">
        <v>36</v>
      </c>
      <c r="B53" s="44">
        <f>SUM(B50+B52)</f>
        <v>6120000</v>
      </c>
      <c r="C53" s="21"/>
      <c r="D53" s="43" t="s">
        <v>36</v>
      </c>
      <c r="E53" s="44">
        <f>SUM(E50+E52)</f>
        <v>19739456</v>
      </c>
      <c r="F53" s="21"/>
    </row>
    <row r="54" spans="1:6" ht="15.75" thickTop="1">
      <c r="A54" s="45"/>
      <c r="B54" s="21"/>
      <c r="C54" s="21"/>
      <c r="D54" s="45"/>
      <c r="E54" s="21"/>
      <c r="F54" s="21"/>
    </row>
  </sheetData>
  <sheetProtection/>
  <mergeCells count="8">
    <mergeCell ref="B2:D2"/>
    <mergeCell ref="E2:F2"/>
    <mergeCell ref="A3:A5"/>
    <mergeCell ref="B3:B5"/>
    <mergeCell ref="C3:C5"/>
    <mergeCell ref="D3:D5"/>
    <mergeCell ref="E3:E5"/>
    <mergeCell ref="F3:F5"/>
  </mergeCells>
  <printOptions/>
  <pageMargins left="0.7086614173228347" right="0.7086614173228347" top="1.13" bottom="0.7480314960629921" header="0.44" footer="0.31496062992125984"/>
  <pageSetup horizontalDpi="600" verticalDpi="600" orientation="landscape" paperSize="9" r:id="rId2"/>
  <headerFooter alignWithMargins="0">
    <oddHeader>&amp;C
&amp;"Times New Roman,Félkövér"&amp;12Fogorvosi és központi ügyelet
 2010. évi finanszírozása&amp;R4. sz. melléklet</oddHeader>
    <oddFooter>&amp;L&amp;"-,Félkövér"Szolnok, 2010. február 05.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szabone</dc:creator>
  <cp:keywords/>
  <dc:description/>
  <cp:lastModifiedBy>kozos</cp:lastModifiedBy>
  <cp:lastPrinted>2010-02-08T18:57:18Z</cp:lastPrinted>
  <dcterms:created xsi:type="dcterms:W3CDTF">2010-01-18T11:33:36Z</dcterms:created>
  <dcterms:modified xsi:type="dcterms:W3CDTF">2010-02-09T10:47:39Z</dcterms:modified>
  <cp:category/>
  <cp:version/>
  <cp:contentType/>
  <cp:contentStatus/>
</cp:coreProperties>
</file>